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65" yWindow="60" windowWidth="20955" windowHeight="9240" firstSheet="1" activeTab="1"/>
  </bookViews>
  <sheets>
    <sheet name="NIST_Framework_Metric Q1" sheetId="1" state="hidden" r:id="rId1"/>
    <sheet name="NIST_Framework_Metric Q2" sheetId="7" r:id="rId2"/>
    <sheet name="Charts" sheetId="10" r:id="rId3"/>
    <sheet name="Chart Data" sheetId="3" r:id="rId4"/>
    <sheet name="NIST_Framework_Metric Goals" sheetId="8" r:id="rId5"/>
    <sheet name="Q2 Individual Catalog Scores" sheetId="9" r:id="rId6"/>
    <sheet name="Tier Descriptions" sheetId="5" r:id="rId7"/>
    <sheet name="Tiers" sheetId="2" state="hidden" r:id="rId8"/>
    <sheet name="Links" sheetId="11" r:id="rId9"/>
  </sheets>
  <definedNames>
    <definedName name="_xlnm.Print_Area" localSheetId="4">'NIST_Framework_Metric Goals'!$A$1:$E$99</definedName>
    <definedName name="_xlnm.Print_Area" localSheetId="0">'NIST_Framework_Metric Q1'!$A$1:$F$99</definedName>
    <definedName name="_xlnm.Print_Area" localSheetId="1">'NIST_Framework_Metric Q2'!$A$1:$K$99</definedName>
    <definedName name="_xlnm.Print_Area" localSheetId="6">'Tier Descriptions'!$A$1:$D$14</definedName>
    <definedName name="_xlnm.Print_Titles" localSheetId="4">'NIST_Framework_Metric Goals'!$1:$1</definedName>
    <definedName name="_xlnm.Print_Titles" localSheetId="0">'NIST_Framework_Metric Q1'!$1:$1</definedName>
    <definedName name="_xlnm.Print_Titles" localSheetId="1">'NIST_Framework_Metric Q2'!$1:$1</definedName>
  </definedNames>
  <calcPr calcId="145621"/>
</workbook>
</file>

<file path=xl/calcChain.xml><?xml version="1.0" encoding="utf-8"?>
<calcChain xmlns="http://schemas.openxmlformats.org/spreadsheetml/2006/main">
  <c r="I3" i="7" l="1"/>
  <c r="I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2" i="7"/>
  <c r="J2" i="3" l="1"/>
  <c r="J27" i="3" l="1"/>
  <c r="J26" i="3"/>
  <c r="J25" i="3"/>
  <c r="J23" i="3"/>
  <c r="J22" i="3"/>
  <c r="J21" i="3"/>
  <c r="J20" i="3"/>
  <c r="J19" i="3"/>
  <c r="J17" i="3"/>
  <c r="J16" i="3"/>
  <c r="J15" i="3"/>
  <c r="J13" i="3"/>
  <c r="J12" i="3"/>
  <c r="J11" i="3"/>
  <c r="J10" i="3"/>
  <c r="J9" i="3"/>
  <c r="J8" i="3"/>
  <c r="J6" i="3"/>
  <c r="J5" i="3"/>
  <c r="J4" i="3"/>
  <c r="J3" i="3"/>
  <c r="C10" i="3"/>
  <c r="C8" i="3"/>
  <c r="C6" i="3"/>
  <c r="C4" i="3"/>
  <c r="C2" i="3"/>
  <c r="A99" i="8" l="1"/>
  <c r="C97" i="8"/>
  <c r="C95" i="8"/>
  <c r="C94" i="8"/>
  <c r="A93" i="8"/>
  <c r="C92" i="8"/>
  <c r="C89" i="8"/>
  <c r="C85" i="8"/>
  <c r="C80" i="8"/>
  <c r="C79" i="8"/>
  <c r="A77" i="8"/>
  <c r="C74" i="8"/>
  <c r="C66" i="8"/>
  <c r="C61" i="8"/>
  <c r="A59" i="8"/>
  <c r="C57" i="8"/>
  <c r="C55" i="8"/>
  <c r="C43" i="8"/>
  <c r="C36" i="8"/>
  <c r="C31" i="8"/>
  <c r="C26" i="8"/>
  <c r="A25" i="8"/>
  <c r="C23" i="8"/>
  <c r="C17" i="8"/>
  <c r="C13" i="8"/>
  <c r="C8" i="8"/>
  <c r="C2" i="8"/>
  <c r="E99" i="7" l="1"/>
  <c r="A99" i="7"/>
  <c r="E98" i="7"/>
  <c r="E97" i="7"/>
  <c r="C97" i="7"/>
  <c r="E96" i="7"/>
  <c r="E95" i="7"/>
  <c r="C95" i="7"/>
  <c r="E94" i="7"/>
  <c r="C94" i="7"/>
  <c r="E93" i="7"/>
  <c r="A93" i="7"/>
  <c r="E92" i="7"/>
  <c r="C92" i="7"/>
  <c r="E91" i="7"/>
  <c r="E90" i="7"/>
  <c r="E89" i="7"/>
  <c r="C89" i="7"/>
  <c r="E88" i="7"/>
  <c r="E87" i="7"/>
  <c r="E86" i="7"/>
  <c r="E85" i="7"/>
  <c r="C85" i="7"/>
  <c r="E84" i="7"/>
  <c r="E83" i="7"/>
  <c r="E82" i="7"/>
  <c r="E81" i="7"/>
  <c r="E80" i="7"/>
  <c r="C80" i="7"/>
  <c r="E79" i="7"/>
  <c r="C79" i="7"/>
  <c r="E78" i="7"/>
  <c r="E77" i="7"/>
  <c r="A77" i="7"/>
  <c r="E76" i="7"/>
  <c r="E75" i="7"/>
  <c r="E74" i="7"/>
  <c r="C74" i="7"/>
  <c r="E73" i="7"/>
  <c r="E72" i="7"/>
  <c r="E71" i="7"/>
  <c r="E70" i="7"/>
  <c r="E69" i="7"/>
  <c r="E68" i="7"/>
  <c r="E67" i="7"/>
  <c r="E66" i="7"/>
  <c r="C66" i="7"/>
  <c r="E65" i="7"/>
  <c r="E64" i="7"/>
  <c r="E63" i="7"/>
  <c r="E62" i="7"/>
  <c r="E61" i="7"/>
  <c r="C61" i="7"/>
  <c r="E60" i="7"/>
  <c r="E59" i="7"/>
  <c r="A59" i="7"/>
  <c r="E58" i="7"/>
  <c r="E57" i="7"/>
  <c r="C57" i="7"/>
  <c r="E56" i="7"/>
  <c r="E55" i="7"/>
  <c r="C55" i="7"/>
  <c r="E54" i="7"/>
  <c r="E53" i="7"/>
  <c r="E52" i="7"/>
  <c r="E51" i="7"/>
  <c r="E50" i="7"/>
  <c r="E49" i="7"/>
  <c r="E48" i="7"/>
  <c r="E47" i="7"/>
  <c r="E46" i="7"/>
  <c r="E45" i="7"/>
  <c r="E44" i="7"/>
  <c r="E43" i="7"/>
  <c r="C43" i="7"/>
  <c r="E42" i="7"/>
  <c r="E41" i="7"/>
  <c r="E40" i="7"/>
  <c r="E39" i="7"/>
  <c r="E38" i="7"/>
  <c r="E37" i="7"/>
  <c r="E36" i="7"/>
  <c r="C36" i="7"/>
  <c r="E35" i="7"/>
  <c r="E34" i="7"/>
  <c r="E33" i="7"/>
  <c r="E32" i="7"/>
  <c r="E31" i="7"/>
  <c r="C31" i="7"/>
  <c r="E30" i="7"/>
  <c r="E29" i="7"/>
  <c r="E28" i="7"/>
  <c r="E27" i="7"/>
  <c r="E26" i="7"/>
  <c r="C26" i="7"/>
  <c r="E25" i="7"/>
  <c r="A25" i="7"/>
  <c r="E24" i="7"/>
  <c r="E23" i="7"/>
  <c r="C23" i="7"/>
  <c r="E22" i="7"/>
  <c r="E21" i="7"/>
  <c r="E20" i="7"/>
  <c r="E19" i="7"/>
  <c r="E18" i="7"/>
  <c r="E17" i="7"/>
  <c r="C17" i="7"/>
  <c r="E16" i="7"/>
  <c r="E15" i="7"/>
  <c r="E14" i="7"/>
  <c r="E13" i="7"/>
  <c r="C13" i="7"/>
  <c r="E12" i="7"/>
  <c r="E11" i="7"/>
  <c r="E10" i="7"/>
  <c r="E9" i="7"/>
  <c r="E8" i="7"/>
  <c r="C8" i="7"/>
  <c r="E7" i="7"/>
  <c r="E6" i="7"/>
  <c r="E5" i="7"/>
  <c r="E4" i="7"/>
  <c r="E3" i="7"/>
  <c r="E2" i="7"/>
  <c r="C2" i="7"/>
  <c r="C13" i="3"/>
  <c r="D13" i="3"/>
  <c r="E13" i="3"/>
  <c r="C14" i="3"/>
  <c r="D14" i="3"/>
  <c r="E14" i="3"/>
  <c r="C15" i="3"/>
  <c r="D15" i="3"/>
  <c r="E15" i="3"/>
  <c r="C16" i="3"/>
  <c r="D16" i="3"/>
  <c r="E16" i="3"/>
  <c r="C17" i="3"/>
  <c r="D17" i="3"/>
  <c r="E17" i="3"/>
  <c r="F17" i="3"/>
  <c r="F16" i="3"/>
  <c r="F15" i="3"/>
  <c r="F14" i="3"/>
  <c r="F13" i="3"/>
  <c r="A99" i="1"/>
  <c r="A93" i="1"/>
  <c r="A77" i="1"/>
  <c r="A59" i="1"/>
  <c r="A25" i="1"/>
  <c r="C2"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 i="1"/>
  <c r="C92" i="1"/>
  <c r="I23" i="3"/>
  <c r="C89" i="1"/>
  <c r="C85" i="1"/>
  <c r="I22" i="3"/>
  <c r="C79" i="1"/>
  <c r="I20" i="3"/>
  <c r="C80" i="1"/>
  <c r="I21" i="3"/>
  <c r="C74" i="1"/>
  <c r="I19" i="3"/>
  <c r="C66" i="1"/>
  <c r="C61" i="1"/>
  <c r="I15" i="3"/>
  <c r="C13" i="1"/>
  <c r="I4" i="3"/>
  <c r="C8" i="1"/>
  <c r="I3" i="3"/>
  <c r="C17" i="1"/>
  <c r="I5" i="3"/>
  <c r="C23" i="1"/>
  <c r="I6" i="3"/>
  <c r="C94" i="1"/>
  <c r="I25" i="3"/>
  <c r="C95" i="1"/>
  <c r="I26" i="3"/>
  <c r="C97" i="1"/>
  <c r="I27" i="3"/>
  <c r="I16" i="3"/>
  <c r="I17" i="3"/>
  <c r="B6" i="3"/>
  <c r="B15" i="3" s="1"/>
  <c r="B10" i="3"/>
  <c r="B17" i="3" s="1"/>
  <c r="B8" i="3"/>
  <c r="B16" i="3"/>
  <c r="C57" i="1"/>
  <c r="I13" i="3"/>
  <c r="C55" i="1"/>
  <c r="I12" i="3"/>
  <c r="C43" i="1"/>
  <c r="I11" i="3"/>
  <c r="C36" i="1"/>
  <c r="I10" i="3"/>
  <c r="C31" i="1"/>
  <c r="I9" i="3"/>
  <c r="C26" i="1"/>
  <c r="I8" i="3"/>
  <c r="B2" i="3"/>
  <c r="B13" i="3" s="1"/>
  <c r="I2" i="3"/>
  <c r="B4" i="3"/>
  <c r="B14" i="3" s="1"/>
</calcChain>
</file>

<file path=xl/sharedStrings.xml><?xml version="1.0" encoding="utf-8"?>
<sst xmlns="http://schemas.openxmlformats.org/spreadsheetml/2006/main" count="799" uniqueCount="399">
  <si>
    <t>Function</t>
  </si>
  <si>
    <t>Category</t>
  </si>
  <si>
    <t>Subcategory</t>
  </si>
  <si>
    <t>IDENTIFY (ID)</t>
  </si>
  <si>
    <t>PROTECT (PR)</t>
  </si>
  <si>
    <t>DETECT (DE)</t>
  </si>
  <si>
    <t>RESPOND (RS)</t>
  </si>
  <si>
    <t>RECOVER (RC)</t>
  </si>
  <si>
    <t>Tier</t>
  </si>
  <si>
    <r>
      <rPr>
        <b/>
        <sz val="10"/>
        <color theme="1"/>
        <rFont val="Calibri"/>
        <family val="2"/>
        <scheme val="minor"/>
      </rPr>
      <t>Asset Management (ID.AM)</t>
    </r>
    <r>
      <rPr>
        <sz val="10"/>
        <color theme="1"/>
        <rFont val="Calibri"/>
        <family val="2"/>
        <scheme val="minor"/>
      </rPr>
      <t>: The data, personnel, devices, systems, and facilities that enable the organization to achieve business purposes are identified and managed consistent with their relative importance to business objectives and the organization’s risk strategy.</t>
    </r>
  </si>
  <si>
    <r>
      <rPr>
        <b/>
        <sz val="10"/>
        <color theme="1"/>
        <rFont val="Calibri"/>
        <family val="2"/>
        <scheme val="minor"/>
      </rPr>
      <t>Business Environment (ID.BE</t>
    </r>
    <r>
      <rPr>
        <sz val="10"/>
        <color theme="1"/>
        <rFont val="Calibri"/>
        <family val="2"/>
        <scheme val="minor"/>
      </rPr>
      <t>): The organization’s mission, objectives, stakeholders, and activities are understood and prioritized; this information is used to inform cybersecurity roles, responsibilities, and risk management decisions.</t>
    </r>
  </si>
  <si>
    <r>
      <rPr>
        <b/>
        <sz val="10"/>
        <color theme="1"/>
        <rFont val="Calibri"/>
        <family val="2"/>
        <scheme val="minor"/>
      </rPr>
      <t>Governance (ID.GV)</t>
    </r>
    <r>
      <rPr>
        <sz val="10"/>
        <color theme="1"/>
        <rFont val="Calibri"/>
        <family val="2"/>
        <scheme val="minor"/>
      </rPr>
      <t>: The policies, procedures, and processes to manage and monitor the organization’s regulatory, legal, risk, environmental, and operational requirements are understood and inform the management of cybersecurity risk.</t>
    </r>
  </si>
  <si>
    <r>
      <rPr>
        <b/>
        <sz val="10"/>
        <color theme="1"/>
        <rFont val="Calibri"/>
        <family val="2"/>
        <scheme val="minor"/>
      </rPr>
      <t>Risk Assessment (ID.RA)</t>
    </r>
    <r>
      <rPr>
        <sz val="10"/>
        <color theme="1"/>
        <rFont val="Calibri"/>
        <family val="2"/>
        <scheme val="minor"/>
      </rPr>
      <t>: The organization understands the cybersecurity risk to organizational operations (including mission, functions, image, or reputation), organizational assets, and individuals.</t>
    </r>
  </si>
  <si>
    <r>
      <rPr>
        <b/>
        <sz val="10"/>
        <color theme="1"/>
        <rFont val="Calibri"/>
        <family val="2"/>
        <scheme val="minor"/>
      </rPr>
      <t>Risk Management Strategy (ID.RM)</t>
    </r>
    <r>
      <rPr>
        <sz val="10"/>
        <color theme="1"/>
        <rFont val="Calibri"/>
        <family val="2"/>
        <scheme val="minor"/>
      </rPr>
      <t>: The organization’s priorities, constraints, risk tolerances, and assumptions are established and used to support operational risk decisions.</t>
    </r>
  </si>
  <si>
    <r>
      <rPr>
        <b/>
        <sz val="10"/>
        <color theme="1"/>
        <rFont val="Calibri"/>
        <family val="2"/>
        <scheme val="minor"/>
      </rPr>
      <t>Access Control (PR.AC)</t>
    </r>
    <r>
      <rPr>
        <sz val="10"/>
        <color theme="1"/>
        <rFont val="Calibri"/>
        <family val="2"/>
        <scheme val="minor"/>
      </rPr>
      <t>: Access to assets and associated facilities is limited to authorized users, processes, or devices, and to authorized activities and transactions.</t>
    </r>
  </si>
  <si>
    <r>
      <rPr>
        <b/>
        <sz val="10"/>
        <color theme="1"/>
        <rFont val="Calibri"/>
        <family val="2"/>
        <scheme val="minor"/>
      </rPr>
      <t>Awareness and Training (PR.AT)</t>
    </r>
    <r>
      <rPr>
        <sz val="10"/>
        <color theme="1"/>
        <rFont val="Calibri"/>
        <family val="2"/>
        <scheme val="minor"/>
      </rPr>
      <t>: The organization’s personnel and partners are provided cybersecurity awareness education and are adequately trained to perform their information security-related duties and responsibilities consistent with related policies, procedures, and agreements.</t>
    </r>
  </si>
  <si>
    <r>
      <rPr>
        <b/>
        <sz val="10"/>
        <color theme="1"/>
        <rFont val="Calibri"/>
        <family val="2"/>
        <scheme val="minor"/>
      </rPr>
      <t>Data Security (PR.DS)</t>
    </r>
    <r>
      <rPr>
        <sz val="10"/>
        <color theme="1"/>
        <rFont val="Calibri"/>
        <family val="2"/>
        <scheme val="minor"/>
      </rPr>
      <t>: Information and records (data) are managed consistent with the organization’s risk strategy to protect the confidentiality, integrity, and availability of information.</t>
    </r>
  </si>
  <si>
    <r>
      <rPr>
        <b/>
        <sz val="10"/>
        <color theme="1"/>
        <rFont val="Calibri"/>
        <family val="2"/>
        <scheme val="minor"/>
      </rPr>
      <t>Information Protection Processes and Procedures (PR.IP)</t>
    </r>
    <r>
      <rPr>
        <sz val="10"/>
        <color theme="1"/>
        <rFont val="Calibri"/>
        <family val="2"/>
        <scheme val="minor"/>
      </rPr>
      <t>: Security policies (that address purpose, scope, roles, responsibilities, management commitment, and coordination among organizational entities), processes, and procedures are maintained and used to manage protection of information systems and assets.</t>
    </r>
  </si>
  <si>
    <r>
      <rPr>
        <b/>
        <sz val="10"/>
        <color theme="1"/>
        <rFont val="Calibri"/>
        <family val="2"/>
        <scheme val="minor"/>
      </rPr>
      <t>Maintenance (PR.MA)</t>
    </r>
    <r>
      <rPr>
        <sz val="10"/>
        <color theme="1"/>
        <rFont val="Calibri"/>
        <family val="2"/>
        <scheme val="minor"/>
      </rPr>
      <t>: Maintenance and repairs of industrial control and information system components is performed consistent with policies and procedures.</t>
    </r>
  </si>
  <si>
    <r>
      <rPr>
        <b/>
        <sz val="10"/>
        <color theme="1"/>
        <rFont val="Calibri"/>
        <family val="2"/>
        <scheme val="minor"/>
      </rPr>
      <t>Protective Technology (PR.PT)</t>
    </r>
    <r>
      <rPr>
        <sz val="10"/>
        <color theme="1"/>
        <rFont val="Calibri"/>
        <family val="2"/>
        <scheme val="minor"/>
      </rPr>
      <t>: Technical security solutions are managed to ensure the security and resilience of systems and assets, consistent with related policies, procedures, and agreements.</t>
    </r>
  </si>
  <si>
    <r>
      <rPr>
        <b/>
        <sz val="10"/>
        <color theme="1"/>
        <rFont val="Calibri"/>
        <family val="2"/>
        <scheme val="minor"/>
      </rPr>
      <t>Anomalies and Events (DE.AE)</t>
    </r>
    <r>
      <rPr>
        <sz val="10"/>
        <color theme="1"/>
        <rFont val="Calibri"/>
        <family val="2"/>
        <scheme val="minor"/>
      </rPr>
      <t>: Anomalous activity is detected in a timely manner and the potential impact of events is understood.</t>
    </r>
  </si>
  <si>
    <r>
      <rPr>
        <b/>
        <sz val="10"/>
        <color theme="1"/>
        <rFont val="Calibri"/>
        <family val="2"/>
        <scheme val="minor"/>
      </rPr>
      <t>Security Continuous Monitoring (DE.CM)</t>
    </r>
    <r>
      <rPr>
        <sz val="10"/>
        <color theme="1"/>
        <rFont val="Calibri"/>
        <family val="2"/>
        <scheme val="minor"/>
      </rPr>
      <t>: The information system and assets are monitored at discrete intervals to identify cybersecurity events and verify the effectiveness of protective measures.</t>
    </r>
  </si>
  <si>
    <r>
      <rPr>
        <b/>
        <sz val="10"/>
        <color theme="1"/>
        <rFont val="Calibri"/>
        <family val="2"/>
        <scheme val="minor"/>
      </rPr>
      <t>Detection Processes (DE.DP)</t>
    </r>
    <r>
      <rPr>
        <sz val="10"/>
        <color theme="1"/>
        <rFont val="Calibri"/>
        <family val="2"/>
        <scheme val="minor"/>
      </rPr>
      <t>: Detection processes and procedures are maintained and tested to ensure timely and adequate awareness of anomalous events.</t>
    </r>
  </si>
  <si>
    <r>
      <rPr>
        <b/>
        <sz val="10"/>
        <color theme="1"/>
        <rFont val="Calibri"/>
        <family val="2"/>
        <scheme val="minor"/>
      </rPr>
      <t>Response Planning (RS.RP)</t>
    </r>
    <r>
      <rPr>
        <sz val="10"/>
        <color theme="1"/>
        <rFont val="Calibri"/>
        <family val="2"/>
        <scheme val="minor"/>
      </rPr>
      <t>: Response processes and procedures are executed and maintained, to ensure timely response to detected cybersecurity events.</t>
    </r>
  </si>
  <si>
    <r>
      <rPr>
        <b/>
        <sz val="10"/>
        <color theme="1"/>
        <rFont val="Calibri"/>
        <family val="2"/>
        <scheme val="minor"/>
      </rPr>
      <t>Communications (RS.CO)</t>
    </r>
    <r>
      <rPr>
        <sz val="10"/>
        <color theme="1"/>
        <rFont val="Calibri"/>
        <family val="2"/>
        <scheme val="minor"/>
      </rPr>
      <t>: Response activities are coordinated with internal and external stakeholders, as appropriate, to include external support from law enforcement agencies.</t>
    </r>
  </si>
  <si>
    <r>
      <rPr>
        <b/>
        <sz val="10"/>
        <color theme="1"/>
        <rFont val="Calibri"/>
        <family val="2"/>
        <scheme val="minor"/>
      </rPr>
      <t>Analysis (RS.AN)</t>
    </r>
    <r>
      <rPr>
        <sz val="10"/>
        <color theme="1"/>
        <rFont val="Calibri"/>
        <family val="2"/>
        <scheme val="minor"/>
      </rPr>
      <t>: Analysis is conducted to ensure adequate response and support recovery activities.</t>
    </r>
  </si>
  <si>
    <r>
      <rPr>
        <b/>
        <sz val="10"/>
        <color theme="1"/>
        <rFont val="Calibri"/>
        <family val="2"/>
        <scheme val="minor"/>
      </rPr>
      <t>Mitigation (RS.MI)</t>
    </r>
    <r>
      <rPr>
        <sz val="10"/>
        <color theme="1"/>
        <rFont val="Calibri"/>
        <family val="2"/>
        <scheme val="minor"/>
      </rPr>
      <t>: Activities are performed to prevent expansion of an event, mitigate its effects, and eradicate the incident.</t>
    </r>
  </si>
  <si>
    <r>
      <rPr>
        <b/>
        <sz val="10"/>
        <color theme="1"/>
        <rFont val="Calibri"/>
        <family val="2"/>
        <scheme val="minor"/>
      </rPr>
      <t>Improvements (RS.IM)</t>
    </r>
    <r>
      <rPr>
        <sz val="10"/>
        <color theme="1"/>
        <rFont val="Calibri"/>
        <family val="2"/>
        <scheme val="minor"/>
      </rPr>
      <t>: Organizational response activities are improved by incorporating lessons learned from current and previous detection/response activities.</t>
    </r>
  </si>
  <si>
    <r>
      <rPr>
        <b/>
        <sz val="10"/>
        <color theme="1"/>
        <rFont val="Calibri"/>
        <family val="2"/>
        <scheme val="minor"/>
      </rPr>
      <t>Recovery Planning (RC.RP)</t>
    </r>
    <r>
      <rPr>
        <sz val="10"/>
        <color theme="1"/>
        <rFont val="Calibri"/>
        <family val="2"/>
        <scheme val="minor"/>
      </rPr>
      <t>: Recovery processes and procedures are executed and maintained to ensure timely restoration of systems or assets affected by cybersecurity events.</t>
    </r>
  </si>
  <si>
    <r>
      <rPr>
        <b/>
        <sz val="10"/>
        <color theme="1"/>
        <rFont val="Calibri"/>
        <family val="2"/>
        <scheme val="minor"/>
      </rPr>
      <t>Improvements (RC.IM)</t>
    </r>
    <r>
      <rPr>
        <sz val="10"/>
        <color theme="1"/>
        <rFont val="Calibri"/>
        <family val="2"/>
        <scheme val="minor"/>
      </rPr>
      <t>: Recovery planning and processes are improved by incorporating lessons learned into future activities.</t>
    </r>
  </si>
  <si>
    <r>
      <rPr>
        <b/>
        <sz val="10"/>
        <color theme="1"/>
        <rFont val="Calibri"/>
        <family val="2"/>
        <scheme val="minor"/>
      </rPr>
      <t>Communications (RC.CO)</t>
    </r>
    <r>
      <rPr>
        <sz val="10"/>
        <color theme="1"/>
        <rFont val="Calibri"/>
        <family val="2"/>
        <scheme val="minor"/>
      </rPr>
      <t>: Restoration activities are coordinated with internal and external parties, such as coordinating centers, Internet Service Providers, owners of attacking systems, victims, other CSIRTs, and vendors.</t>
    </r>
  </si>
  <si>
    <r>
      <rPr>
        <b/>
        <sz val="10"/>
        <color theme="1"/>
        <rFont val="Calibri"/>
        <family val="2"/>
        <scheme val="minor"/>
      </rPr>
      <t>ID.AM-1</t>
    </r>
    <r>
      <rPr>
        <sz val="10"/>
        <color theme="1"/>
        <rFont val="Calibri"/>
        <family val="2"/>
        <scheme val="minor"/>
      </rPr>
      <t>: Physical devices and systems within the organization are inventoried</t>
    </r>
  </si>
  <si>
    <r>
      <rPr>
        <b/>
        <sz val="10"/>
        <color theme="1"/>
        <rFont val="Calibri"/>
        <family val="2"/>
        <scheme val="minor"/>
      </rPr>
      <t>ID.AM-2</t>
    </r>
    <r>
      <rPr>
        <sz val="10"/>
        <color theme="1"/>
        <rFont val="Calibri"/>
        <family val="2"/>
        <scheme val="minor"/>
      </rPr>
      <t>: Software platforms and applications within the organization are inventoried</t>
    </r>
  </si>
  <si>
    <r>
      <rPr>
        <b/>
        <sz val="10"/>
        <color theme="1"/>
        <rFont val="Calibri"/>
        <family val="2"/>
        <scheme val="minor"/>
      </rPr>
      <t>ID.AM-3</t>
    </r>
    <r>
      <rPr>
        <sz val="10"/>
        <color theme="1"/>
        <rFont val="Calibri"/>
        <family val="2"/>
        <scheme val="minor"/>
      </rPr>
      <t>: Organizational communication and data flows are mapped</t>
    </r>
  </si>
  <si>
    <r>
      <rPr>
        <b/>
        <sz val="10"/>
        <color theme="1"/>
        <rFont val="Calibri"/>
        <family val="2"/>
        <scheme val="minor"/>
      </rPr>
      <t>ID.AM-4</t>
    </r>
    <r>
      <rPr>
        <sz val="10"/>
        <color theme="1"/>
        <rFont val="Calibri"/>
        <family val="2"/>
        <scheme val="minor"/>
      </rPr>
      <t>: External information systems are catalogued</t>
    </r>
  </si>
  <si>
    <r>
      <rPr>
        <b/>
        <sz val="10"/>
        <color theme="1"/>
        <rFont val="Calibri"/>
        <family val="2"/>
        <scheme val="minor"/>
      </rPr>
      <t>ID.AM-5</t>
    </r>
    <r>
      <rPr>
        <sz val="10"/>
        <color theme="1"/>
        <rFont val="Calibri"/>
        <family val="2"/>
        <scheme val="minor"/>
      </rPr>
      <t xml:space="preserve">: Resources (e.g., hardware, devices, data, and software) are prioritized based on their classification, criticality, and business value </t>
    </r>
  </si>
  <si>
    <r>
      <rPr>
        <b/>
        <sz val="10"/>
        <color theme="1"/>
        <rFont val="Calibri"/>
        <family val="2"/>
        <scheme val="minor"/>
      </rPr>
      <t>ID.AM-6</t>
    </r>
    <r>
      <rPr>
        <sz val="10"/>
        <color theme="1"/>
        <rFont val="Calibri"/>
        <family val="2"/>
        <scheme val="minor"/>
      </rPr>
      <t>: Cybersecurity roles and responsibilities for the entire workforce and third-party stakeholders (e.g., suppliers, customers, partners) are established</t>
    </r>
  </si>
  <si>
    <r>
      <rPr>
        <b/>
        <sz val="10"/>
        <color theme="1"/>
        <rFont val="Calibri"/>
        <family val="2"/>
        <scheme val="minor"/>
      </rPr>
      <t>ID.BE-1</t>
    </r>
    <r>
      <rPr>
        <sz val="10"/>
        <color theme="1"/>
        <rFont val="Calibri"/>
        <family val="2"/>
        <scheme val="minor"/>
      </rPr>
      <t>: The organization’s role in the supply chain is identified and communicated</t>
    </r>
  </si>
  <si>
    <r>
      <rPr>
        <b/>
        <sz val="10"/>
        <color theme="1"/>
        <rFont val="Calibri"/>
        <family val="2"/>
        <scheme val="minor"/>
      </rPr>
      <t>ID.BE-2</t>
    </r>
    <r>
      <rPr>
        <sz val="10"/>
        <color theme="1"/>
        <rFont val="Calibri"/>
        <family val="2"/>
        <scheme val="minor"/>
      </rPr>
      <t>: The organization’s place in critical infrastructure and its industry sector is identified and communicated</t>
    </r>
  </si>
  <si>
    <r>
      <rPr>
        <b/>
        <sz val="10"/>
        <color theme="1"/>
        <rFont val="Calibri"/>
        <family val="2"/>
        <scheme val="minor"/>
      </rPr>
      <t>ID.BE-3</t>
    </r>
    <r>
      <rPr>
        <sz val="10"/>
        <color theme="1"/>
        <rFont val="Calibri"/>
        <family val="2"/>
        <scheme val="minor"/>
      </rPr>
      <t>: Priorities for organizational mission, objectives, and activities are established and communicated</t>
    </r>
  </si>
  <si>
    <r>
      <rPr>
        <b/>
        <sz val="10"/>
        <color theme="1"/>
        <rFont val="Calibri"/>
        <family val="2"/>
        <scheme val="minor"/>
      </rPr>
      <t>ID.BE-4</t>
    </r>
    <r>
      <rPr>
        <sz val="10"/>
        <color theme="1"/>
        <rFont val="Calibri"/>
        <family val="2"/>
        <scheme val="minor"/>
      </rPr>
      <t>: Dependencies and critical functions for delivery of critical services are established</t>
    </r>
  </si>
  <si>
    <r>
      <rPr>
        <b/>
        <sz val="10"/>
        <color theme="1"/>
        <rFont val="Calibri"/>
        <family val="2"/>
        <scheme val="minor"/>
      </rPr>
      <t>ID.BE-5</t>
    </r>
    <r>
      <rPr>
        <sz val="10"/>
        <color theme="1"/>
        <rFont val="Calibri"/>
        <family val="2"/>
        <scheme val="minor"/>
      </rPr>
      <t>: Resilience requirements to support delivery of critical services are established</t>
    </r>
  </si>
  <si>
    <r>
      <rPr>
        <b/>
        <sz val="10"/>
        <color theme="1"/>
        <rFont val="Calibri"/>
        <family val="2"/>
        <scheme val="minor"/>
      </rPr>
      <t>ID.GV-1</t>
    </r>
    <r>
      <rPr>
        <sz val="10"/>
        <color theme="1"/>
        <rFont val="Calibri"/>
        <family val="2"/>
        <scheme val="minor"/>
      </rPr>
      <t>: Organizational information security policy is established</t>
    </r>
  </si>
  <si>
    <r>
      <rPr>
        <b/>
        <sz val="10"/>
        <color theme="1"/>
        <rFont val="Calibri"/>
        <family val="2"/>
        <scheme val="minor"/>
      </rPr>
      <t>ID.GV-2</t>
    </r>
    <r>
      <rPr>
        <sz val="10"/>
        <color theme="1"/>
        <rFont val="Calibri"/>
        <family val="2"/>
        <scheme val="minor"/>
      </rPr>
      <t>: Information security roles &amp; responsibilities are coordinated and aligned with internal roles and external partners</t>
    </r>
  </si>
  <si>
    <r>
      <rPr>
        <b/>
        <sz val="10"/>
        <color theme="1"/>
        <rFont val="Calibri"/>
        <family val="2"/>
        <scheme val="minor"/>
      </rPr>
      <t>ID.GV-3</t>
    </r>
    <r>
      <rPr>
        <sz val="10"/>
        <color theme="1"/>
        <rFont val="Calibri"/>
        <family val="2"/>
        <scheme val="minor"/>
      </rPr>
      <t>: Legal and regulatory requirements regarding cybersecurity, including privacy and civil liberties obligations, are understood and managed</t>
    </r>
  </si>
  <si>
    <r>
      <rPr>
        <b/>
        <sz val="10"/>
        <color theme="1"/>
        <rFont val="Calibri"/>
        <family val="2"/>
        <scheme val="minor"/>
      </rPr>
      <t>ID.GV-4</t>
    </r>
    <r>
      <rPr>
        <sz val="10"/>
        <color theme="1"/>
        <rFont val="Calibri"/>
        <family val="2"/>
        <scheme val="minor"/>
      </rPr>
      <t>: Governance and risk management processes address cybersecurity risks</t>
    </r>
  </si>
  <si>
    <r>
      <rPr>
        <b/>
        <sz val="10"/>
        <color theme="1"/>
        <rFont val="Calibri"/>
        <family val="2"/>
        <scheme val="minor"/>
      </rPr>
      <t>ID.RA-1</t>
    </r>
    <r>
      <rPr>
        <sz val="10"/>
        <color theme="1"/>
        <rFont val="Calibri"/>
        <family val="2"/>
        <scheme val="minor"/>
      </rPr>
      <t>: Asset vulnerabilities are identified and documented</t>
    </r>
  </si>
  <si>
    <r>
      <rPr>
        <b/>
        <sz val="10"/>
        <color theme="1"/>
        <rFont val="Calibri"/>
        <family val="2"/>
        <scheme val="minor"/>
      </rPr>
      <t>ID.RA-2</t>
    </r>
    <r>
      <rPr>
        <sz val="10"/>
        <color theme="1"/>
        <rFont val="Calibri"/>
        <family val="2"/>
        <scheme val="minor"/>
      </rPr>
      <t>: Threat and vulnerability information is received from information sharing forums and sources</t>
    </r>
  </si>
  <si>
    <r>
      <rPr>
        <b/>
        <sz val="10"/>
        <color theme="1"/>
        <rFont val="Calibri"/>
        <family val="2"/>
        <scheme val="minor"/>
      </rPr>
      <t>ID.RA-3</t>
    </r>
    <r>
      <rPr>
        <sz val="10"/>
        <color theme="1"/>
        <rFont val="Calibri"/>
        <family val="2"/>
        <scheme val="minor"/>
      </rPr>
      <t>: Threats, both internal and external, are identified and documented</t>
    </r>
  </si>
  <si>
    <r>
      <rPr>
        <b/>
        <sz val="10"/>
        <color theme="1"/>
        <rFont val="Calibri"/>
        <family val="2"/>
        <scheme val="minor"/>
      </rPr>
      <t>ID.RA-4</t>
    </r>
    <r>
      <rPr>
        <sz val="10"/>
        <color theme="1"/>
        <rFont val="Calibri"/>
        <family val="2"/>
        <scheme val="minor"/>
      </rPr>
      <t>: Potential business impacts and likelihoods are identified</t>
    </r>
  </si>
  <si>
    <r>
      <rPr>
        <b/>
        <sz val="10"/>
        <color theme="1"/>
        <rFont val="Calibri"/>
        <family val="2"/>
        <scheme val="minor"/>
      </rPr>
      <t>ID.RA-5</t>
    </r>
    <r>
      <rPr>
        <sz val="10"/>
        <color theme="1"/>
        <rFont val="Calibri"/>
        <family val="2"/>
        <scheme val="minor"/>
      </rPr>
      <t>: Threats, vulnerabilities, likelihoods, and impacts are used to determine risk</t>
    </r>
  </si>
  <si>
    <r>
      <rPr>
        <b/>
        <sz val="10"/>
        <color theme="1"/>
        <rFont val="Calibri"/>
        <family val="2"/>
        <scheme val="minor"/>
      </rPr>
      <t>ID.RA-6</t>
    </r>
    <r>
      <rPr>
        <sz val="10"/>
        <color theme="1"/>
        <rFont val="Calibri"/>
        <family val="2"/>
        <scheme val="minor"/>
      </rPr>
      <t>: Risk responses are identified and prioritized</t>
    </r>
  </si>
  <si>
    <r>
      <rPr>
        <b/>
        <sz val="10"/>
        <color theme="1"/>
        <rFont val="Calibri"/>
        <family val="2"/>
        <scheme val="minor"/>
      </rPr>
      <t>ID.RM-1</t>
    </r>
    <r>
      <rPr>
        <sz val="10"/>
        <color theme="1"/>
        <rFont val="Calibri"/>
        <family val="2"/>
        <scheme val="minor"/>
      </rPr>
      <t>: Risk management processes are established, managed, and agreed to by organizational stakeholders</t>
    </r>
  </si>
  <si>
    <r>
      <rPr>
        <b/>
        <sz val="10"/>
        <color theme="1"/>
        <rFont val="Calibri"/>
        <family val="2"/>
        <scheme val="minor"/>
      </rPr>
      <t>ID.RM-2</t>
    </r>
    <r>
      <rPr>
        <sz val="10"/>
        <color theme="1"/>
        <rFont val="Calibri"/>
        <family val="2"/>
        <scheme val="minor"/>
      </rPr>
      <t>: Organizational risk tolerance is determined and clearly expressed</t>
    </r>
  </si>
  <si>
    <r>
      <rPr>
        <b/>
        <sz val="10"/>
        <color theme="1"/>
        <rFont val="Calibri"/>
        <family val="2"/>
        <scheme val="minor"/>
      </rPr>
      <t>ID.RM-3</t>
    </r>
    <r>
      <rPr>
        <sz val="10"/>
        <color theme="1"/>
        <rFont val="Calibri"/>
        <family val="2"/>
        <scheme val="minor"/>
      </rPr>
      <t>: The organization’s determination of risk tolerance is informed by its role in critical infrastructure and sector specific risk analysis</t>
    </r>
  </si>
  <si>
    <r>
      <rPr>
        <b/>
        <sz val="10"/>
        <color theme="1"/>
        <rFont val="Calibri"/>
        <family val="2"/>
        <scheme val="minor"/>
      </rPr>
      <t>PR.AC-1</t>
    </r>
    <r>
      <rPr>
        <sz val="10"/>
        <color theme="1"/>
        <rFont val="Calibri"/>
        <family val="2"/>
        <scheme val="minor"/>
      </rPr>
      <t>: Identities and credentials are managed for authorized devices and users</t>
    </r>
  </si>
  <si>
    <r>
      <rPr>
        <b/>
        <sz val="10"/>
        <color theme="1"/>
        <rFont val="Calibri"/>
        <family val="2"/>
        <scheme val="minor"/>
      </rPr>
      <t>PR.AC-2</t>
    </r>
    <r>
      <rPr>
        <sz val="10"/>
        <color theme="1"/>
        <rFont val="Calibri"/>
        <family val="2"/>
        <scheme val="minor"/>
      </rPr>
      <t>: Physical access to assets is managed and protected</t>
    </r>
  </si>
  <si>
    <r>
      <rPr>
        <b/>
        <sz val="10"/>
        <color theme="1"/>
        <rFont val="Calibri"/>
        <family val="2"/>
        <scheme val="minor"/>
      </rPr>
      <t>PR.AC-3</t>
    </r>
    <r>
      <rPr>
        <sz val="10"/>
        <color theme="1"/>
        <rFont val="Calibri"/>
        <family val="2"/>
        <scheme val="minor"/>
      </rPr>
      <t>: Remote access is managed</t>
    </r>
  </si>
  <si>
    <r>
      <rPr>
        <b/>
        <sz val="10"/>
        <color theme="1"/>
        <rFont val="Calibri"/>
        <family val="2"/>
        <scheme val="minor"/>
      </rPr>
      <t>PR.AC-4</t>
    </r>
    <r>
      <rPr>
        <sz val="10"/>
        <color theme="1"/>
        <rFont val="Calibri"/>
        <family val="2"/>
        <scheme val="minor"/>
      </rPr>
      <t>: Access permissions are managed, incorporating the principles of least privilege and separation of duties</t>
    </r>
  </si>
  <si>
    <r>
      <rPr>
        <b/>
        <sz val="10"/>
        <color theme="1"/>
        <rFont val="Calibri"/>
        <family val="2"/>
        <scheme val="minor"/>
      </rPr>
      <t>PR.AC-5</t>
    </r>
    <r>
      <rPr>
        <sz val="10"/>
        <color theme="1"/>
        <rFont val="Calibri"/>
        <family val="2"/>
        <scheme val="minor"/>
      </rPr>
      <t>: Network integrity is protected, incorporating network segregation where appropriate</t>
    </r>
  </si>
  <si>
    <r>
      <rPr>
        <b/>
        <sz val="10"/>
        <color theme="1"/>
        <rFont val="Calibri"/>
        <family val="2"/>
        <scheme val="minor"/>
      </rPr>
      <t>PR.AT-1</t>
    </r>
    <r>
      <rPr>
        <sz val="10"/>
        <color theme="1"/>
        <rFont val="Calibri"/>
        <family val="2"/>
        <scheme val="minor"/>
      </rPr>
      <t xml:space="preserve">: All users are informed and trained </t>
    </r>
  </si>
  <si>
    <r>
      <rPr>
        <b/>
        <sz val="10"/>
        <color theme="1"/>
        <rFont val="Calibri"/>
        <family val="2"/>
        <scheme val="minor"/>
      </rPr>
      <t>PR.AT-2</t>
    </r>
    <r>
      <rPr>
        <sz val="10"/>
        <color theme="1"/>
        <rFont val="Calibri"/>
        <family val="2"/>
        <scheme val="minor"/>
      </rPr>
      <t xml:space="preserve">: Privileged users understand roles &amp; responsibilities </t>
    </r>
  </si>
  <si>
    <r>
      <rPr>
        <b/>
        <sz val="10"/>
        <color theme="1"/>
        <rFont val="Calibri"/>
        <family val="2"/>
        <scheme val="minor"/>
      </rPr>
      <t>PR.AT-3</t>
    </r>
    <r>
      <rPr>
        <sz val="10"/>
        <color theme="1"/>
        <rFont val="Calibri"/>
        <family val="2"/>
        <scheme val="minor"/>
      </rPr>
      <t xml:space="preserve">: Third-party stakeholders (e.g., suppliers, customers, partners) understand roles &amp; responsibilities </t>
    </r>
  </si>
  <si>
    <r>
      <rPr>
        <b/>
        <sz val="10"/>
        <color theme="1"/>
        <rFont val="Calibri"/>
        <family val="2"/>
        <scheme val="minor"/>
      </rPr>
      <t>PR.AT-4</t>
    </r>
    <r>
      <rPr>
        <sz val="10"/>
        <color theme="1"/>
        <rFont val="Calibri"/>
        <family val="2"/>
        <scheme val="minor"/>
      </rPr>
      <t xml:space="preserve">: Senior executives understand roles &amp; responsibilities </t>
    </r>
  </si>
  <si>
    <r>
      <rPr>
        <b/>
        <sz val="10"/>
        <color theme="1"/>
        <rFont val="Calibri"/>
        <family val="2"/>
        <scheme val="minor"/>
      </rPr>
      <t>PR.AT-5</t>
    </r>
    <r>
      <rPr>
        <sz val="10"/>
        <color theme="1"/>
        <rFont val="Calibri"/>
        <family val="2"/>
        <scheme val="minor"/>
      </rPr>
      <t xml:space="preserve">: Physical and information security personnel understand roles &amp; responsibilities </t>
    </r>
  </si>
  <si>
    <r>
      <rPr>
        <b/>
        <sz val="10"/>
        <color theme="1"/>
        <rFont val="Calibri"/>
        <family val="2"/>
        <scheme val="minor"/>
      </rPr>
      <t>PR.DS-1</t>
    </r>
    <r>
      <rPr>
        <sz val="10"/>
        <color theme="1"/>
        <rFont val="Calibri"/>
        <family val="2"/>
        <scheme val="minor"/>
      </rPr>
      <t>: Data-at-rest is protected</t>
    </r>
  </si>
  <si>
    <r>
      <rPr>
        <b/>
        <sz val="10"/>
        <color theme="1"/>
        <rFont val="Calibri"/>
        <family val="2"/>
        <scheme val="minor"/>
      </rPr>
      <t>PR.DS-2</t>
    </r>
    <r>
      <rPr>
        <sz val="10"/>
        <color theme="1"/>
        <rFont val="Calibri"/>
        <family val="2"/>
        <scheme val="minor"/>
      </rPr>
      <t>: Data-in-transit is protected</t>
    </r>
  </si>
  <si>
    <r>
      <rPr>
        <b/>
        <sz val="10"/>
        <color theme="1"/>
        <rFont val="Calibri"/>
        <family val="2"/>
        <scheme val="minor"/>
      </rPr>
      <t>PR.DS-3</t>
    </r>
    <r>
      <rPr>
        <sz val="10"/>
        <color theme="1"/>
        <rFont val="Calibri"/>
        <family val="2"/>
        <scheme val="minor"/>
      </rPr>
      <t>: Assets are formally managed throughout removal, transfers, and disposition</t>
    </r>
  </si>
  <si>
    <r>
      <rPr>
        <b/>
        <sz val="10"/>
        <color theme="1"/>
        <rFont val="Calibri"/>
        <family val="2"/>
        <scheme val="minor"/>
      </rPr>
      <t>PR.DS-4</t>
    </r>
    <r>
      <rPr>
        <sz val="10"/>
        <color theme="1"/>
        <rFont val="Calibri"/>
        <family val="2"/>
        <scheme val="minor"/>
      </rPr>
      <t>: Adequate capacity to ensure availability is maintained</t>
    </r>
  </si>
  <si>
    <r>
      <rPr>
        <b/>
        <sz val="10"/>
        <color theme="1"/>
        <rFont val="Calibri"/>
        <family val="2"/>
        <scheme val="minor"/>
      </rPr>
      <t>PR.DS-5</t>
    </r>
    <r>
      <rPr>
        <sz val="10"/>
        <color theme="1"/>
        <rFont val="Calibri"/>
        <family val="2"/>
        <scheme val="minor"/>
      </rPr>
      <t>: Protections against data leaks are implemented</t>
    </r>
  </si>
  <si>
    <r>
      <rPr>
        <b/>
        <sz val="10"/>
        <color theme="1"/>
        <rFont val="Calibri"/>
        <family val="2"/>
        <scheme val="minor"/>
      </rPr>
      <t>PR.DS-6</t>
    </r>
    <r>
      <rPr>
        <sz val="10"/>
        <color theme="1"/>
        <rFont val="Calibri"/>
        <family val="2"/>
        <scheme val="minor"/>
      </rPr>
      <t>: Integrity checking mechanisms are used to verify software, firmware, and information integrity</t>
    </r>
  </si>
  <si>
    <r>
      <rPr>
        <b/>
        <sz val="10"/>
        <color theme="1"/>
        <rFont val="Calibri"/>
        <family val="2"/>
        <scheme val="minor"/>
      </rPr>
      <t>PR.DS-7</t>
    </r>
    <r>
      <rPr>
        <sz val="10"/>
        <color theme="1"/>
        <rFont val="Calibri"/>
        <family val="2"/>
        <scheme val="minor"/>
      </rPr>
      <t>: The development and testing environment(s) are separate from the production environment</t>
    </r>
  </si>
  <si>
    <r>
      <rPr>
        <b/>
        <sz val="10"/>
        <color theme="1"/>
        <rFont val="Calibri"/>
        <family val="2"/>
        <scheme val="minor"/>
      </rPr>
      <t>PR.IP-1</t>
    </r>
    <r>
      <rPr>
        <sz val="10"/>
        <color theme="1"/>
        <rFont val="Calibri"/>
        <family val="2"/>
        <scheme val="minor"/>
      </rPr>
      <t>: A baseline configuration of information technology/industrial control systems is created and maintained</t>
    </r>
  </si>
  <si>
    <r>
      <rPr>
        <b/>
        <sz val="10"/>
        <color theme="1"/>
        <rFont val="Calibri"/>
        <family val="2"/>
        <scheme val="minor"/>
      </rPr>
      <t>PR.IP-2</t>
    </r>
    <r>
      <rPr>
        <sz val="10"/>
        <color theme="1"/>
        <rFont val="Calibri"/>
        <family val="2"/>
        <scheme val="minor"/>
      </rPr>
      <t>: A System Development Life Cycle to manage systems is implemented</t>
    </r>
  </si>
  <si>
    <r>
      <rPr>
        <b/>
        <sz val="10"/>
        <color theme="1"/>
        <rFont val="Calibri"/>
        <family val="2"/>
        <scheme val="minor"/>
      </rPr>
      <t>PR.IP-3</t>
    </r>
    <r>
      <rPr>
        <sz val="10"/>
        <color theme="1"/>
        <rFont val="Calibri"/>
        <family val="2"/>
        <scheme val="minor"/>
      </rPr>
      <t>: Configuration change control processes are in place</t>
    </r>
  </si>
  <si>
    <r>
      <rPr>
        <b/>
        <sz val="10"/>
        <color theme="1"/>
        <rFont val="Calibri"/>
        <family val="2"/>
        <scheme val="minor"/>
      </rPr>
      <t>PR.IP-4</t>
    </r>
    <r>
      <rPr>
        <sz val="10"/>
        <color theme="1"/>
        <rFont val="Calibri"/>
        <family val="2"/>
        <scheme val="minor"/>
      </rPr>
      <t>: Backups of information are conducted, maintained, and tested periodically</t>
    </r>
  </si>
  <si>
    <r>
      <rPr>
        <b/>
        <sz val="10"/>
        <color theme="1"/>
        <rFont val="Calibri"/>
        <family val="2"/>
        <scheme val="minor"/>
      </rPr>
      <t>PR.IP-5</t>
    </r>
    <r>
      <rPr>
        <sz val="10"/>
        <color theme="1"/>
        <rFont val="Calibri"/>
        <family val="2"/>
        <scheme val="minor"/>
      </rPr>
      <t>: Policy and regulations regarding the physical operating environment for organizational assets are met</t>
    </r>
  </si>
  <si>
    <r>
      <rPr>
        <b/>
        <sz val="10"/>
        <color theme="1"/>
        <rFont val="Calibri"/>
        <family val="2"/>
        <scheme val="minor"/>
      </rPr>
      <t>PR.IP-6</t>
    </r>
    <r>
      <rPr>
        <sz val="10"/>
        <color theme="1"/>
        <rFont val="Calibri"/>
        <family val="2"/>
        <scheme val="minor"/>
      </rPr>
      <t>: Data is destroyed according to policy</t>
    </r>
  </si>
  <si>
    <r>
      <rPr>
        <b/>
        <sz val="10"/>
        <color theme="1"/>
        <rFont val="Calibri"/>
        <family val="2"/>
        <scheme val="minor"/>
      </rPr>
      <t>PR.IP-7</t>
    </r>
    <r>
      <rPr>
        <sz val="10"/>
        <color theme="1"/>
        <rFont val="Calibri"/>
        <family val="2"/>
        <scheme val="minor"/>
      </rPr>
      <t>: Protection processes are continuously improved</t>
    </r>
  </si>
  <si>
    <r>
      <rPr>
        <b/>
        <sz val="10"/>
        <color theme="1"/>
        <rFont val="Calibri"/>
        <family val="2"/>
        <scheme val="minor"/>
      </rPr>
      <t>PR.IP-8</t>
    </r>
    <r>
      <rPr>
        <sz val="10"/>
        <color theme="1"/>
        <rFont val="Calibri"/>
        <family val="2"/>
        <scheme val="minor"/>
      </rPr>
      <t>: Effectiveness of protection technologies is shared with appropriate parties</t>
    </r>
  </si>
  <si>
    <r>
      <rPr>
        <b/>
        <sz val="10"/>
        <color theme="1"/>
        <rFont val="Calibri"/>
        <family val="2"/>
        <scheme val="minor"/>
      </rPr>
      <t>PR.IP-9</t>
    </r>
    <r>
      <rPr>
        <sz val="10"/>
        <color theme="1"/>
        <rFont val="Calibri"/>
        <family val="2"/>
        <scheme val="minor"/>
      </rPr>
      <t>: Response plans (Incident Response and Business Continuity) and recovery plans (Incident Recovery and Disaster Recovery) are in place and managed</t>
    </r>
  </si>
  <si>
    <r>
      <rPr>
        <b/>
        <sz val="10"/>
        <color theme="1"/>
        <rFont val="Calibri"/>
        <family val="2"/>
        <scheme val="minor"/>
      </rPr>
      <t>PR.IP-10</t>
    </r>
    <r>
      <rPr>
        <sz val="10"/>
        <color theme="1"/>
        <rFont val="Calibri"/>
        <family val="2"/>
        <scheme val="minor"/>
      </rPr>
      <t>: Response and recovery plans are tested</t>
    </r>
  </si>
  <si>
    <r>
      <rPr>
        <b/>
        <sz val="10"/>
        <color theme="1"/>
        <rFont val="Calibri"/>
        <family val="2"/>
        <scheme val="minor"/>
      </rPr>
      <t>PR.IP-11</t>
    </r>
    <r>
      <rPr>
        <sz val="10"/>
        <color theme="1"/>
        <rFont val="Calibri"/>
        <family val="2"/>
        <scheme val="minor"/>
      </rPr>
      <t>: Cybersecurity is included in human resources practices (e.g., deprovisioning, personnel screening)</t>
    </r>
  </si>
  <si>
    <r>
      <rPr>
        <b/>
        <sz val="10"/>
        <color theme="1"/>
        <rFont val="Calibri"/>
        <family val="2"/>
        <scheme val="minor"/>
      </rPr>
      <t>PR.IP-12</t>
    </r>
    <r>
      <rPr>
        <sz val="10"/>
        <color theme="1"/>
        <rFont val="Calibri"/>
        <family val="2"/>
        <scheme val="minor"/>
      </rPr>
      <t>: A vulnerability management plan is developed and implemented</t>
    </r>
  </si>
  <si>
    <r>
      <rPr>
        <b/>
        <sz val="10"/>
        <color theme="1"/>
        <rFont val="Calibri"/>
        <family val="2"/>
        <scheme val="minor"/>
      </rPr>
      <t>PR.MA-1</t>
    </r>
    <r>
      <rPr>
        <sz val="10"/>
        <color theme="1"/>
        <rFont val="Calibri"/>
        <family val="2"/>
        <scheme val="minor"/>
      </rPr>
      <t>: Maintenance and repair of organizational assets is performed and logged in a timely manner, with approved and controlled tools</t>
    </r>
  </si>
  <si>
    <r>
      <rPr>
        <b/>
        <sz val="10"/>
        <color theme="1"/>
        <rFont val="Calibri"/>
        <family val="2"/>
        <scheme val="minor"/>
      </rPr>
      <t>PR.MA-2</t>
    </r>
    <r>
      <rPr>
        <sz val="10"/>
        <color theme="1"/>
        <rFont val="Calibri"/>
        <family val="2"/>
        <scheme val="minor"/>
      </rPr>
      <t>: Remote maintenance of organizational assets is approved, logged, and performed in a manner that prevents unauthorized access</t>
    </r>
  </si>
  <si>
    <r>
      <rPr>
        <b/>
        <sz val="10"/>
        <color theme="1"/>
        <rFont val="Calibri"/>
        <family val="2"/>
        <scheme val="minor"/>
      </rPr>
      <t>PR.PT-1</t>
    </r>
    <r>
      <rPr>
        <sz val="10"/>
        <color theme="1"/>
        <rFont val="Calibri"/>
        <family val="2"/>
        <scheme val="minor"/>
      </rPr>
      <t>: Audit/log records are determined, documented, implemented, and reviewed in accordance with policy</t>
    </r>
  </si>
  <si>
    <r>
      <rPr>
        <b/>
        <sz val="10"/>
        <color theme="1"/>
        <rFont val="Calibri"/>
        <family val="2"/>
        <scheme val="minor"/>
      </rPr>
      <t>PR.PT-2</t>
    </r>
    <r>
      <rPr>
        <sz val="10"/>
        <color theme="1"/>
        <rFont val="Calibri"/>
        <family val="2"/>
        <scheme val="minor"/>
      </rPr>
      <t>: Removable media is protected and its use restricted according to policy</t>
    </r>
  </si>
  <si>
    <r>
      <rPr>
        <b/>
        <sz val="10"/>
        <color theme="1"/>
        <rFont val="Calibri"/>
        <family val="2"/>
        <scheme val="minor"/>
      </rPr>
      <t>PR.PT-3</t>
    </r>
    <r>
      <rPr>
        <sz val="10"/>
        <color theme="1"/>
        <rFont val="Calibri"/>
        <family val="2"/>
        <scheme val="minor"/>
      </rPr>
      <t>: Access to systems and assets is controlled, incorporating the principle of least functionality</t>
    </r>
  </si>
  <si>
    <r>
      <rPr>
        <b/>
        <sz val="10"/>
        <color theme="1"/>
        <rFont val="Calibri"/>
        <family val="2"/>
        <scheme val="minor"/>
      </rPr>
      <t>PR.PT-4</t>
    </r>
    <r>
      <rPr>
        <sz val="10"/>
        <color theme="1"/>
        <rFont val="Calibri"/>
        <family val="2"/>
        <scheme val="minor"/>
      </rPr>
      <t>: Communications and control networks are protected</t>
    </r>
  </si>
  <si>
    <r>
      <rPr>
        <b/>
        <sz val="10"/>
        <color theme="1"/>
        <rFont val="Calibri"/>
        <family val="2"/>
        <scheme val="minor"/>
      </rPr>
      <t>DE.AE-1</t>
    </r>
    <r>
      <rPr>
        <sz val="10"/>
        <color theme="1"/>
        <rFont val="Calibri"/>
        <family val="2"/>
        <scheme val="minor"/>
      </rPr>
      <t>: A baseline of network operations and expected data flows for users and systems is established and managed</t>
    </r>
  </si>
  <si>
    <r>
      <rPr>
        <b/>
        <sz val="10"/>
        <color theme="1"/>
        <rFont val="Calibri"/>
        <family val="2"/>
        <scheme val="minor"/>
      </rPr>
      <t>DE.AE-2</t>
    </r>
    <r>
      <rPr>
        <sz val="10"/>
        <color theme="1"/>
        <rFont val="Calibri"/>
        <family val="2"/>
        <scheme val="minor"/>
      </rPr>
      <t>: Detected events are analyzed to understand attack targets and methods</t>
    </r>
  </si>
  <si>
    <r>
      <rPr>
        <b/>
        <sz val="10"/>
        <color theme="1"/>
        <rFont val="Calibri"/>
        <family val="2"/>
        <scheme val="minor"/>
      </rPr>
      <t>DE.AE-3</t>
    </r>
    <r>
      <rPr>
        <sz val="10"/>
        <color theme="1"/>
        <rFont val="Calibri"/>
        <family val="2"/>
        <scheme val="minor"/>
      </rPr>
      <t>: Event data are aggregated and correlated from multiple sources and sensors</t>
    </r>
  </si>
  <si>
    <r>
      <rPr>
        <b/>
        <sz val="10"/>
        <color theme="1"/>
        <rFont val="Calibri"/>
        <family val="2"/>
        <scheme val="minor"/>
      </rPr>
      <t>DE.AE-4</t>
    </r>
    <r>
      <rPr>
        <sz val="10"/>
        <color theme="1"/>
        <rFont val="Calibri"/>
        <family val="2"/>
        <scheme val="minor"/>
      </rPr>
      <t>: Impact of events is determined</t>
    </r>
  </si>
  <si>
    <r>
      <rPr>
        <b/>
        <sz val="10"/>
        <color theme="1"/>
        <rFont val="Calibri"/>
        <family val="2"/>
        <scheme val="minor"/>
      </rPr>
      <t>DE.AE-5</t>
    </r>
    <r>
      <rPr>
        <sz val="10"/>
        <color theme="1"/>
        <rFont val="Calibri"/>
        <family val="2"/>
        <scheme val="minor"/>
      </rPr>
      <t>: Incident alert thresholds are established</t>
    </r>
  </si>
  <si>
    <r>
      <rPr>
        <b/>
        <sz val="10"/>
        <color theme="1"/>
        <rFont val="Calibri"/>
        <family val="2"/>
        <scheme val="minor"/>
      </rPr>
      <t>DE.CM-1</t>
    </r>
    <r>
      <rPr>
        <sz val="10"/>
        <color theme="1"/>
        <rFont val="Calibri"/>
        <family val="2"/>
        <scheme val="minor"/>
      </rPr>
      <t>: The network is monitored to detect potential cybersecurity events</t>
    </r>
  </si>
  <si>
    <r>
      <rPr>
        <b/>
        <sz val="10"/>
        <color theme="1"/>
        <rFont val="Calibri"/>
        <family val="2"/>
        <scheme val="minor"/>
      </rPr>
      <t>DE.CM-2</t>
    </r>
    <r>
      <rPr>
        <sz val="10"/>
        <color theme="1"/>
        <rFont val="Calibri"/>
        <family val="2"/>
        <scheme val="minor"/>
      </rPr>
      <t>: The physical environment is monitored to detect potential cybersecurity events</t>
    </r>
  </si>
  <si>
    <r>
      <rPr>
        <b/>
        <sz val="10"/>
        <color theme="1"/>
        <rFont val="Calibri"/>
        <family val="2"/>
        <scheme val="minor"/>
      </rPr>
      <t>DE.CM-3</t>
    </r>
    <r>
      <rPr>
        <sz val="10"/>
        <color theme="1"/>
        <rFont val="Calibri"/>
        <family val="2"/>
        <scheme val="minor"/>
      </rPr>
      <t>: Personnel activity is monitored to detect potential cybersecurity events</t>
    </r>
  </si>
  <si>
    <r>
      <rPr>
        <b/>
        <sz val="10"/>
        <color theme="1"/>
        <rFont val="Calibri"/>
        <family val="2"/>
        <scheme val="minor"/>
      </rPr>
      <t>DE.CM-4</t>
    </r>
    <r>
      <rPr>
        <sz val="10"/>
        <color theme="1"/>
        <rFont val="Calibri"/>
        <family val="2"/>
        <scheme val="minor"/>
      </rPr>
      <t>: Malicious code is detected</t>
    </r>
  </si>
  <si>
    <r>
      <rPr>
        <b/>
        <sz val="10"/>
        <color theme="1"/>
        <rFont val="Calibri"/>
        <family val="2"/>
        <scheme val="minor"/>
      </rPr>
      <t>DE.CM-5</t>
    </r>
    <r>
      <rPr>
        <sz val="10"/>
        <color theme="1"/>
        <rFont val="Calibri"/>
        <family val="2"/>
        <scheme val="minor"/>
      </rPr>
      <t>: Unauthorized mobile code is detected</t>
    </r>
  </si>
  <si>
    <r>
      <rPr>
        <b/>
        <sz val="10"/>
        <color theme="1"/>
        <rFont val="Calibri"/>
        <family val="2"/>
        <scheme val="minor"/>
      </rPr>
      <t>DE.CM-6</t>
    </r>
    <r>
      <rPr>
        <sz val="10"/>
        <color theme="1"/>
        <rFont val="Calibri"/>
        <family val="2"/>
        <scheme val="minor"/>
      </rPr>
      <t>: External service provider activity is monitored to detect potential cybersecurity events</t>
    </r>
  </si>
  <si>
    <r>
      <rPr>
        <b/>
        <sz val="10"/>
        <color theme="1"/>
        <rFont val="Calibri"/>
        <family val="2"/>
        <scheme val="minor"/>
      </rPr>
      <t>DE.CM-7</t>
    </r>
    <r>
      <rPr>
        <sz val="10"/>
        <color theme="1"/>
        <rFont val="Calibri"/>
        <family val="2"/>
        <scheme val="minor"/>
      </rPr>
      <t>: Monitoring for unauthorized personnel, connections, devices, and software is performed</t>
    </r>
  </si>
  <si>
    <r>
      <rPr>
        <b/>
        <sz val="10"/>
        <color theme="1"/>
        <rFont val="Calibri"/>
        <family val="2"/>
        <scheme val="minor"/>
      </rPr>
      <t>DE.CM-8</t>
    </r>
    <r>
      <rPr>
        <sz val="10"/>
        <color theme="1"/>
        <rFont val="Calibri"/>
        <family val="2"/>
        <scheme val="minor"/>
      </rPr>
      <t>: Vulnerability scans are performed</t>
    </r>
  </si>
  <si>
    <r>
      <rPr>
        <b/>
        <sz val="10"/>
        <color theme="1"/>
        <rFont val="Calibri"/>
        <family val="2"/>
        <scheme val="minor"/>
      </rPr>
      <t>DE.DP-1</t>
    </r>
    <r>
      <rPr>
        <sz val="10"/>
        <color theme="1"/>
        <rFont val="Calibri"/>
        <family val="2"/>
        <scheme val="minor"/>
      </rPr>
      <t>: Roles and responsibilities for detection are well defined to ensure accountability</t>
    </r>
  </si>
  <si>
    <r>
      <rPr>
        <b/>
        <sz val="10"/>
        <color theme="1"/>
        <rFont val="Calibri"/>
        <family val="2"/>
        <scheme val="minor"/>
      </rPr>
      <t>DE.DP-2</t>
    </r>
    <r>
      <rPr>
        <sz val="10"/>
        <color theme="1"/>
        <rFont val="Calibri"/>
        <family val="2"/>
        <scheme val="minor"/>
      </rPr>
      <t>: Detection activities comply with all applicable requirements</t>
    </r>
  </si>
  <si>
    <r>
      <rPr>
        <b/>
        <sz val="10"/>
        <color theme="1"/>
        <rFont val="Calibri"/>
        <family val="2"/>
        <scheme val="minor"/>
      </rPr>
      <t>DE.DP-3</t>
    </r>
    <r>
      <rPr>
        <sz val="10"/>
        <color theme="1"/>
        <rFont val="Calibri"/>
        <family val="2"/>
        <scheme val="minor"/>
      </rPr>
      <t>: Detection processes are tested</t>
    </r>
  </si>
  <si>
    <r>
      <rPr>
        <b/>
        <sz val="10"/>
        <color theme="1"/>
        <rFont val="Calibri"/>
        <family val="2"/>
        <scheme val="minor"/>
      </rPr>
      <t>DE.DP-4</t>
    </r>
    <r>
      <rPr>
        <sz val="10"/>
        <color theme="1"/>
        <rFont val="Calibri"/>
        <family val="2"/>
        <scheme val="minor"/>
      </rPr>
      <t>: Event detection information is communicated to appropriate parties</t>
    </r>
  </si>
  <si>
    <r>
      <rPr>
        <b/>
        <sz val="10"/>
        <color theme="1"/>
        <rFont val="Calibri"/>
        <family val="2"/>
        <scheme val="minor"/>
      </rPr>
      <t>DE.DP-5</t>
    </r>
    <r>
      <rPr>
        <sz val="10"/>
        <color theme="1"/>
        <rFont val="Calibri"/>
        <family val="2"/>
        <scheme val="minor"/>
      </rPr>
      <t>: Detection processes are continuously improved</t>
    </r>
  </si>
  <si>
    <r>
      <rPr>
        <b/>
        <sz val="10"/>
        <color theme="1"/>
        <rFont val="Calibri"/>
        <family val="2"/>
        <scheme val="minor"/>
      </rPr>
      <t>RS.RP-1</t>
    </r>
    <r>
      <rPr>
        <sz val="10"/>
        <color theme="1"/>
        <rFont val="Calibri"/>
        <family val="2"/>
        <scheme val="minor"/>
      </rPr>
      <t>: Response plan is executed during or after an event</t>
    </r>
  </si>
  <si>
    <r>
      <rPr>
        <b/>
        <sz val="10"/>
        <color theme="1"/>
        <rFont val="Calibri"/>
        <family val="2"/>
        <scheme val="minor"/>
      </rPr>
      <t>RS.CO-1</t>
    </r>
    <r>
      <rPr>
        <sz val="10"/>
        <color theme="1"/>
        <rFont val="Calibri"/>
        <family val="2"/>
        <scheme val="minor"/>
      </rPr>
      <t>: Personnel know their roles and order of operations when a response is needed</t>
    </r>
  </si>
  <si>
    <r>
      <rPr>
        <b/>
        <sz val="10"/>
        <color theme="1"/>
        <rFont val="Calibri"/>
        <family val="2"/>
        <scheme val="minor"/>
      </rPr>
      <t>RS.CO-2</t>
    </r>
    <r>
      <rPr>
        <sz val="10"/>
        <color theme="1"/>
        <rFont val="Calibri"/>
        <family val="2"/>
        <scheme val="minor"/>
      </rPr>
      <t>: Events are reported consistent with established criteria</t>
    </r>
  </si>
  <si>
    <r>
      <rPr>
        <b/>
        <sz val="10"/>
        <color theme="1"/>
        <rFont val="Calibri"/>
        <family val="2"/>
        <scheme val="minor"/>
      </rPr>
      <t>RS.CO-3</t>
    </r>
    <r>
      <rPr>
        <sz val="10"/>
        <color theme="1"/>
        <rFont val="Calibri"/>
        <family val="2"/>
        <scheme val="minor"/>
      </rPr>
      <t>: Information is shared consistent with response plans</t>
    </r>
  </si>
  <si>
    <r>
      <rPr>
        <b/>
        <sz val="10"/>
        <color theme="1"/>
        <rFont val="Calibri"/>
        <family val="2"/>
        <scheme val="minor"/>
      </rPr>
      <t>RS.CO-4</t>
    </r>
    <r>
      <rPr>
        <sz val="10"/>
        <color theme="1"/>
        <rFont val="Calibri"/>
        <family val="2"/>
        <scheme val="minor"/>
      </rPr>
      <t>: Coordination with stakeholders occurs consistent with response plans</t>
    </r>
  </si>
  <si>
    <r>
      <rPr>
        <b/>
        <sz val="10"/>
        <color theme="1"/>
        <rFont val="Calibri"/>
        <family val="2"/>
        <scheme val="minor"/>
      </rPr>
      <t>RS.CO-5</t>
    </r>
    <r>
      <rPr>
        <sz val="10"/>
        <color theme="1"/>
        <rFont val="Calibri"/>
        <family val="2"/>
        <scheme val="minor"/>
      </rPr>
      <t xml:space="preserve">: Voluntary information sharing occurs with external stakeholders to achieve broader cybersecurity situational awareness </t>
    </r>
  </si>
  <si>
    <r>
      <rPr>
        <b/>
        <sz val="10"/>
        <color theme="1"/>
        <rFont val="Calibri"/>
        <family val="2"/>
        <scheme val="minor"/>
      </rPr>
      <t>RS.AN-1</t>
    </r>
    <r>
      <rPr>
        <sz val="10"/>
        <color theme="1"/>
        <rFont val="Calibri"/>
        <family val="2"/>
        <scheme val="minor"/>
      </rPr>
      <t>: Notifications from detection systems are investigated </t>
    </r>
  </si>
  <si>
    <r>
      <rPr>
        <b/>
        <sz val="10"/>
        <color theme="1"/>
        <rFont val="Calibri"/>
        <family val="2"/>
        <scheme val="minor"/>
      </rPr>
      <t>RS.AN-2</t>
    </r>
    <r>
      <rPr>
        <sz val="10"/>
        <color theme="1"/>
        <rFont val="Calibri"/>
        <family val="2"/>
        <scheme val="minor"/>
      </rPr>
      <t>: The impact of the incident is understood</t>
    </r>
  </si>
  <si>
    <r>
      <rPr>
        <b/>
        <sz val="10"/>
        <color theme="1"/>
        <rFont val="Calibri"/>
        <family val="2"/>
        <scheme val="minor"/>
      </rPr>
      <t>RS.AN-3</t>
    </r>
    <r>
      <rPr>
        <sz val="10"/>
        <color theme="1"/>
        <rFont val="Calibri"/>
        <family val="2"/>
        <scheme val="minor"/>
      </rPr>
      <t>: Forensics are performed</t>
    </r>
  </si>
  <si>
    <r>
      <rPr>
        <b/>
        <sz val="10"/>
        <color theme="1"/>
        <rFont val="Calibri"/>
        <family val="2"/>
        <scheme val="minor"/>
      </rPr>
      <t>RS.AN-4</t>
    </r>
    <r>
      <rPr>
        <sz val="10"/>
        <color theme="1"/>
        <rFont val="Calibri"/>
        <family val="2"/>
        <scheme val="minor"/>
      </rPr>
      <t>: Incidents are categorized consistent with response plans</t>
    </r>
  </si>
  <si>
    <r>
      <rPr>
        <b/>
        <sz val="10"/>
        <color theme="1"/>
        <rFont val="Calibri"/>
        <family val="2"/>
        <scheme val="minor"/>
      </rPr>
      <t>RS.MI-1</t>
    </r>
    <r>
      <rPr>
        <sz val="10"/>
        <color theme="1"/>
        <rFont val="Calibri"/>
        <family val="2"/>
        <scheme val="minor"/>
      </rPr>
      <t>: Incidents are contained</t>
    </r>
  </si>
  <si>
    <r>
      <rPr>
        <b/>
        <sz val="10"/>
        <color theme="1"/>
        <rFont val="Calibri"/>
        <family val="2"/>
        <scheme val="minor"/>
      </rPr>
      <t>RS.MI-2</t>
    </r>
    <r>
      <rPr>
        <sz val="10"/>
        <color theme="1"/>
        <rFont val="Calibri"/>
        <family val="2"/>
        <scheme val="minor"/>
      </rPr>
      <t>: Incidents are mitigated</t>
    </r>
  </si>
  <si>
    <r>
      <rPr>
        <b/>
        <sz val="10"/>
        <color theme="1"/>
        <rFont val="Calibri"/>
        <family val="2"/>
        <scheme val="minor"/>
      </rPr>
      <t>RS.MI-3</t>
    </r>
    <r>
      <rPr>
        <sz val="10"/>
        <color theme="1"/>
        <rFont val="Calibri"/>
        <family val="2"/>
        <scheme val="minor"/>
      </rPr>
      <t>: Newly identified vulnerabilities are mitigated or documented as accepted risks</t>
    </r>
  </si>
  <si>
    <r>
      <rPr>
        <b/>
        <sz val="10"/>
        <color theme="1"/>
        <rFont val="Calibri"/>
        <family val="2"/>
        <scheme val="minor"/>
      </rPr>
      <t>RS.IM-1</t>
    </r>
    <r>
      <rPr>
        <sz val="10"/>
        <color theme="1"/>
        <rFont val="Calibri"/>
        <family val="2"/>
        <scheme val="minor"/>
      </rPr>
      <t>: Response plans incorporate lessons learned</t>
    </r>
  </si>
  <si>
    <r>
      <rPr>
        <b/>
        <sz val="10"/>
        <color theme="1"/>
        <rFont val="Calibri"/>
        <family val="2"/>
        <scheme val="minor"/>
      </rPr>
      <t>RS.IM-2</t>
    </r>
    <r>
      <rPr>
        <sz val="10"/>
        <color theme="1"/>
        <rFont val="Calibri"/>
        <family val="2"/>
        <scheme val="minor"/>
      </rPr>
      <t>: Response strategies are updated</t>
    </r>
  </si>
  <si>
    <r>
      <rPr>
        <b/>
        <sz val="10"/>
        <color theme="1"/>
        <rFont val="Calibri"/>
        <family val="2"/>
        <scheme val="minor"/>
      </rPr>
      <t>RC.RP-1</t>
    </r>
    <r>
      <rPr>
        <sz val="10"/>
        <color theme="1"/>
        <rFont val="Calibri"/>
        <family val="2"/>
        <scheme val="minor"/>
      </rPr>
      <t>: Recovery plan is executed during or after an event</t>
    </r>
  </si>
  <si>
    <r>
      <rPr>
        <b/>
        <sz val="10"/>
        <color theme="1"/>
        <rFont val="Calibri"/>
        <family val="2"/>
        <scheme val="minor"/>
      </rPr>
      <t>RC.IM-1</t>
    </r>
    <r>
      <rPr>
        <sz val="10"/>
        <color theme="1"/>
        <rFont val="Calibri"/>
        <family val="2"/>
        <scheme val="minor"/>
      </rPr>
      <t>: Recovery plans incorporate lessons learned</t>
    </r>
  </si>
  <si>
    <r>
      <rPr>
        <b/>
        <sz val="10"/>
        <color theme="1"/>
        <rFont val="Calibri"/>
        <family val="2"/>
        <scheme val="minor"/>
      </rPr>
      <t>RC.IM-2</t>
    </r>
    <r>
      <rPr>
        <sz val="10"/>
        <color theme="1"/>
        <rFont val="Calibri"/>
        <family val="2"/>
        <scheme val="minor"/>
      </rPr>
      <t>: Recovery strategies are updated</t>
    </r>
  </si>
  <si>
    <r>
      <rPr>
        <b/>
        <sz val="10"/>
        <color theme="1"/>
        <rFont val="Calibri"/>
        <family val="2"/>
        <scheme val="minor"/>
      </rPr>
      <t>RC.CO-1</t>
    </r>
    <r>
      <rPr>
        <sz val="10"/>
        <color theme="1"/>
        <rFont val="Calibri"/>
        <family val="2"/>
        <scheme val="minor"/>
      </rPr>
      <t>: Public relations are managed</t>
    </r>
  </si>
  <si>
    <r>
      <rPr>
        <b/>
        <sz val="10"/>
        <color theme="1"/>
        <rFont val="Calibri"/>
        <family val="2"/>
        <scheme val="minor"/>
      </rPr>
      <t>RC.CO-2</t>
    </r>
    <r>
      <rPr>
        <sz val="10"/>
        <color theme="1"/>
        <rFont val="Calibri"/>
        <family val="2"/>
        <scheme val="minor"/>
      </rPr>
      <t>: Reputation after an event is repaired</t>
    </r>
  </si>
  <si>
    <r>
      <rPr>
        <b/>
        <sz val="10"/>
        <color theme="1"/>
        <rFont val="Calibri"/>
        <family val="2"/>
        <scheme val="minor"/>
      </rPr>
      <t>RC.CO-3</t>
    </r>
    <r>
      <rPr>
        <sz val="10"/>
        <color theme="1"/>
        <rFont val="Calibri"/>
        <family val="2"/>
        <scheme val="minor"/>
      </rPr>
      <t>: Recovery activities are communicated to internal stakeholders and executive and management teams</t>
    </r>
  </si>
  <si>
    <t>Tier Score</t>
  </si>
  <si>
    <t>Category Score</t>
  </si>
  <si>
    <t>Score</t>
  </si>
  <si>
    <t>Identify</t>
  </si>
  <si>
    <t>Protect</t>
  </si>
  <si>
    <t>Detect</t>
  </si>
  <si>
    <t>Respond</t>
  </si>
  <si>
    <t>Recover</t>
  </si>
  <si>
    <t>Functions</t>
  </si>
  <si>
    <t>Target</t>
  </si>
  <si>
    <t>Partial</t>
  </si>
  <si>
    <t>Nothing</t>
  </si>
  <si>
    <t>Risk Informed (Communicated)</t>
  </si>
  <si>
    <t>Repeatable</t>
  </si>
  <si>
    <t>Adaptive</t>
  </si>
  <si>
    <t>Integrated Risk Management Program</t>
  </si>
  <si>
    <t>External Participation</t>
  </si>
  <si>
    <t>Risk Management Process</t>
  </si>
  <si>
    <t>Organizational cybersecurity risk management practices are not formalized, and risk is managed in an ad hoc and sometimes reactive manner. Prioritization of cybersecurity activities may not be directly informed by organizational risk objectives, the threat environment, or business/mission requirements.</t>
  </si>
  <si>
    <t>There is limited awareness of cybersecurity risk at the organizational level and an organization-wide approach to managing cybersecurity risk has not been established. The organization implements cybersecurity risk management on an irregular, case-by-case basis due to varied experience or information gained from outside sources. The organization may not have processes that enable cybersecurity information to be shared within the organization.</t>
  </si>
  <si>
    <t>An organization may not have the processes in place to participate in coordination or collaboration with other entities.</t>
  </si>
  <si>
    <t>Risk management practices are approved by management but may not be established as organizational-wide policy. Prioritization of cybersecurity activities is directly informed by organizational risk objectives, the threat environment, or business/mission requirements.</t>
  </si>
  <si>
    <t>There is an awareness of cybersecurity risk at the organizational level but an organization-wide approach to managing cybersecurity risk has not been established. Risk-informed, management-approved processes and procedures are defined and implemented, and staff has adequate resources to perform their cybersecurity duties. Cybersecurity information is shared within the organization on an informal basis.</t>
  </si>
  <si>
    <t>The organization knows its role in the larger ecosystem, but has not formalized its capabilities to interact and share information externally.</t>
  </si>
  <si>
    <t>The organization’s risk management practices are formally approved and expressed as policy. Organizational cybersecurity practices are regularly updated based on the application of risk management processes to changes in business/mission requirements and a changing threat and technology landscape.</t>
  </si>
  <si>
    <t>There is an organization-wide approach to manage cybersecurity risk. Risk-informed policies, processes, and procedures are defined, implemented as intended, and reviewed. Consistent methods are in place to respond effectively to changes in risk. Personnel possess the knowledge and skills to perform their appointed roles and responsibilities.</t>
  </si>
  <si>
    <t>The organization understands its dependencies and partners and receives information from these partners that enables collaboration and risk-based management decisions within the organization in response to events.</t>
  </si>
  <si>
    <t>The organization adapts its cybersecurity practices based on lessons learned and predictive indicators derived from previous and current cybersecurity activities. Through a process of continuous improvement incorporating advanced cybersecurity technologies and practices, the organization actively adapts to a changing cybersecurity landscape and responds to evolving and sophisticated threats in a timely manner.</t>
  </si>
  <si>
    <t>There is an organization-wide approach to managing cybersecurity risk that uses risk-informed policies, processes, and procedures to address potential cybersecurity events. Cybersecurity risk management is part of the organizational culture and evolves from an awareness of previous activities, information shared by other sources, and continuous awareness of activities on their systems and networks.</t>
  </si>
  <si>
    <t>The organization manages risk and actively shares information with partners to ensure that accurate, current information is being distributed and consumed to improve cybersecurity before a cybersecurity event occurs.</t>
  </si>
  <si>
    <t>No significant work has been performed in this category.</t>
  </si>
  <si>
    <t>Area</t>
  </si>
  <si>
    <t>Description</t>
  </si>
  <si>
    <t>All</t>
  </si>
  <si>
    <t>Target Improvement</t>
  </si>
  <si>
    <t>Q2 Tier Score</t>
  </si>
  <si>
    <t>Notes</t>
  </si>
  <si>
    <t>NIST</t>
  </si>
  <si>
    <t>COBIT</t>
  </si>
  <si>
    <t>NIST SP 800-53 Rev. 4 CM-8</t>
  </si>
  <si>
    <t>NIST SP 800-53 Rev. 4 AC-20, SA-9</t>
  </si>
  <si>
    <t>NIST SP 800-53 Rev. 4 AC-4, CA-3, CA-9, PL-8</t>
  </si>
  <si>
    <t>NIST SP 800-53 Rev. 4 CP-2, RA-2, SA-14</t>
  </si>
  <si>
    <t>NIST SP 800-53 Rev. 4 CP-2, PS-7, PM-11 </t>
  </si>
  <si>
    <t>NIST SP 800-53 Rev. 4 CP-2, SA-12</t>
  </si>
  <si>
    <t>NIST SP 800-53 Rev. 4 PM-8</t>
  </si>
  <si>
    <t>NIST SP 800-53 Rev. 4 PM-11, SA-14</t>
  </si>
  <si>
    <t>NIST SP 800-53 Rev. 4 CP-8, PE-9, PE-11, PM-8, SA-14</t>
  </si>
  <si>
    <t>NIST SP 800-53 Rev. 4 CP-2, CP-11, SA-14</t>
  </si>
  <si>
    <t xml:space="preserve">NIST SP 800-53 Rev. 4 -1 controls from all families </t>
  </si>
  <si>
    <t>NIST SP 800-53 Rev. 4 PM-1, PS-7</t>
  </si>
  <si>
    <t>NIST SP 800-53 Rev. 4 -1 controls from all families (except PM-1)</t>
  </si>
  <si>
    <t>NIST SP 800-53 Rev. 4 PM-9, PM-11</t>
  </si>
  <si>
    <t>NIST SP 800-53 Rev. 4 CA-2, CA-7, CA-8, RA-3, RA-5, SA-5, SA-11, SI-2, SI-4, SI-5</t>
  </si>
  <si>
    <t>NIST SP 800-53 Rev. 4 PM-15, PM-16, SI-5</t>
  </si>
  <si>
    <t>NIST SP 800-53 Rev. 4 RA-3, SI-5, PM-12, PM-16</t>
  </si>
  <si>
    <t>NIST SP 800-53 Rev. 4 RA-2, RA-3, PM-9, PM-11, SA-14</t>
  </si>
  <si>
    <t>NIST SP 800-53 Rev. 4 RA-2, RA-3, PM-16</t>
  </si>
  <si>
    <t>NIST SP 800-53 Rev. 4 PM-4, PM-9</t>
  </si>
  <si>
    <t>NIST SP 800-53 Rev. 4 PM-9</t>
  </si>
  <si>
    <t>NIST SP 800-53 Rev. 4 PM-8, PM-9, PM-11, SA-14</t>
  </si>
  <si>
    <t>NIST SP 800-53 Rev. 4 AC-2, IA Family</t>
  </si>
  <si>
    <t>NIST SP 800-53 Rev. 4 PE-2, PE-3, PE-4, PE-5, PE-6, PE-9</t>
  </si>
  <si>
    <t>NIST SP 800-53 Rev. 4 AC‑17, AC-19, AC-20</t>
  </si>
  <si>
    <t>NIST SP 800-53 Rev. 4 AC-2, AC-3, AC-5, AC-6, AC-16</t>
  </si>
  <si>
    <t>NIST SP 800-53 Rev. 4 AC-4, SC-7</t>
  </si>
  <si>
    <t>X</t>
  </si>
  <si>
    <t>NIST SP 800-53 Rev. 4 AT-2, PM-13</t>
  </si>
  <si>
    <t>NIST SP 800-53 Rev. 4 AT-3, PM-13</t>
  </si>
  <si>
    <t>NIST SP 800-53 Rev. 4 PS-7, SA-9</t>
  </si>
  <si>
    <t>NIST SP 800-53 Rev. 4 SC-28</t>
  </si>
  <si>
    <t>NIST SP 800-53 Rev. 4 SC-8</t>
  </si>
  <si>
    <t>NIST SP 800-53 Rev. 4 CM-8, MP-6, PE-16</t>
  </si>
  <si>
    <t>NIST SP 800-53 Rev. 4 AU-4, CP-2, SC-5</t>
  </si>
  <si>
    <t>NIST SP 800-53 Rev. 4 AC-4, AC-5, AC-6, PE-19, PS-3, PS-6, SC-7, SC-8, SC-13, SC-31, SI-4</t>
  </si>
  <si>
    <t>NIST SP 800-53 Rev. 4 CM-2</t>
  </si>
  <si>
    <t>NIST SP 800-53 Rev. 4 SI-7</t>
  </si>
  <si>
    <t>NIST SP 800-53 Rev. 4 CM-2, CM-3, CM-4, CM-5, CM-6, CM-7, CM-9, SA-10</t>
  </si>
  <si>
    <t>NIST SP 800-53 Rev. 4 SA-3, SA-4, SA-8, SA-10, SA-11, SA-12, SA-15, SA-17, PL-8</t>
  </si>
  <si>
    <t>NIST SP 800-53 Rev. 4 CM-3, CM-4, SA-10</t>
  </si>
  <si>
    <t>NIST SP 800-53 Rev. 4 CP-4, CP-6, CP-9</t>
  </si>
  <si>
    <t>NIST SP 800-53 Rev. 4 PE-10, PE-12, PE-13, PE-14, PE-15, PE-18</t>
  </si>
  <si>
    <t>NIST SP 800-53 Rev. 4 MP-6</t>
  </si>
  <si>
    <t xml:space="preserve"> NIST SP 800-53 Rev. 4 CA-2, CA-7, CP-2, IR-8, PL-2, PM-6</t>
  </si>
  <si>
    <t>NIST SP 800-53 Rev. 4 AC-21, CA-7, SI-4</t>
  </si>
  <si>
    <t>NIST SP 800-53 Rev. 4 CP-2, IR-8</t>
  </si>
  <si>
    <t>NIST SP 800-53 Rev.4 CP-4, IR-3, PM-14</t>
  </si>
  <si>
    <t>NIST SP 800-53 Rev. 4 PS Family</t>
  </si>
  <si>
    <t>NIST SP 800-53 Rev. 4 RA-3, RA-5, SI-2</t>
  </si>
  <si>
    <t>NIST SP 800-53 Rev. 4 MA-2, MA-3, MA-5</t>
  </si>
  <si>
    <t>NIST SP 800-53 Rev. 4 MA-4</t>
  </si>
  <si>
    <t>NIST SP 800-53 Rev. 4 AU Family</t>
  </si>
  <si>
    <t>NIST SP 800-53 Rev. 4 MP-2, MP-4, MP-5, MP-7</t>
  </si>
  <si>
    <t>NIST SP 800-53 Rev. 4 AC-3, CM-7</t>
  </si>
  <si>
    <t>NIST SP 800-53 Rev. 4 AC-4, AC-17, AC-18, CP-8, SC-7</t>
  </si>
  <si>
    <t>NIST SP 800-53 Rev. 4 AC-4, CA-3, CM-2, SI-4</t>
  </si>
  <si>
    <t>NIST SP 800-53 Rev. 4 AU-6, CA-7, IR-4, SI-4</t>
  </si>
  <si>
    <t>NIST SP 800-53 Rev. 4 AU-6, CA-7, IR-4, IR-5, IR-8, SI-4</t>
  </si>
  <si>
    <t>NIST SP 800-53 Rev. 4 CP-2, IR-4, RA-3, SI -4</t>
  </si>
  <si>
    <t>NIST SP 800-53 Rev. 4 IR-4, IR-5, IR-8</t>
  </si>
  <si>
    <t>NIST SP 800-53 Rev. 4 AC-2, AU-12, CA-7, CM-3, SC-5, SC-7, SI-4</t>
  </si>
  <si>
    <t>NIST SP 800-53 Rev. 4 CA-7, PE-3, PE-6, PE-20</t>
  </si>
  <si>
    <t>NIST SP 800-53 Rev. 4 AC-2, AU-12, AU-13, CA-7, CM-10, CM-11</t>
  </si>
  <si>
    <t>NIST SP 800-53 Rev. 4 SI-3</t>
  </si>
  <si>
    <t>NIST SP 800-53 Rev. 4 SC-18, SI-4. SC-44</t>
  </si>
  <si>
    <t>NIST SP 800-53 Rev. 4 CA-7, PS-7, SA-4, SA-9, SI-4</t>
  </si>
  <si>
    <t>NIST SP 800-53 Rev. 4 AU-12, CA-7, CM-3, CM-8, PE-3, PE-6, PE-20, SI-4</t>
  </si>
  <si>
    <t>NIST SP 800-53 Rev. 4 RA-5</t>
  </si>
  <si>
    <t>NIST SP 800-53 Rev. 4 CA-2, CA-7, PM-14</t>
  </si>
  <si>
    <t>NIST SP 800-53 Rev. 4 CA-2, CA-7, PM-14, SI-4</t>
  </si>
  <si>
    <t>NIST SP 800-53 Rev. 4 CA-2, CA-7, PE-3, PM-14, SI-3, SI-4</t>
  </si>
  <si>
    <t>NIST SP 800-53 Rev. 4 AU-6, CA-2, CA-7,  RA-5, SI-4</t>
  </si>
  <si>
    <t>NIST SP 800-53 Rev. 4, CA-2, CA-7, PL-2, RA-5, SI-4, PM-14</t>
  </si>
  <si>
    <t xml:space="preserve">NIST SP 800-53 Rev. 4 CP-2, CP-10, IR-4, IR-8 </t>
  </si>
  <si>
    <t>NIST SP 800-53 Rev. 4 CP-2, CP-3, IR-3, IR-8</t>
  </si>
  <si>
    <t>NIST SP 800-53 Rev. 4 AU-6, IR-6, IR-8</t>
  </si>
  <si>
    <t xml:space="preserve">NIST SP 800-53 Rev. 4 CA-2, CA-7, CP-2, IR-4, IR-8, PE-6, RA-5, SI-4 </t>
  </si>
  <si>
    <t>NIST SP 800-53 Rev. 4 CP-2, IR-4, IR-8</t>
  </si>
  <si>
    <t>NIST SP 800-53 Rev. 4 PM-15, SI-5</t>
  </si>
  <si>
    <t xml:space="preserve">NIST SP 800-53 Rev. 4 AU-6, CA-7, IR-4, IR-5, PE-6, SI-4 </t>
  </si>
  <si>
    <t>NIST SP 800-53 Rev. 4 CP-2, IR-4</t>
  </si>
  <si>
    <t>NIST SP 800-53 Rev. 4 AU-7, IR-4</t>
  </si>
  <si>
    <t>NIST SP 800-53 Rev. 4 CP-2, IR-4, IR-5, IR-8</t>
  </si>
  <si>
    <t>NIST SP 800-53 Rev. 4 IR-4</t>
  </si>
  <si>
    <t>NIST SP 800-53 Rev. 4 CA-7, RA-3, RA-5</t>
  </si>
  <si>
    <t>NIST SP 800-53 Rev. 4 CP-10, IR-4, IR-8</t>
  </si>
  <si>
    <t xml:space="preserve">NIST SP 800-53 Rev. 4 CP-2, IR-4 </t>
  </si>
  <si>
    <t>COBIT 5 BAI09.01, BAI09.02</t>
  </si>
  <si>
    <t>COBIT 5 BAI09.01, BAI09.02, BAI09.05</t>
  </si>
  <si>
    <t>COBIT 5 DSS05.02</t>
  </si>
  <si>
    <t>COBIT 5 APO02.02</t>
  </si>
  <si>
    <t>COBIT 5 APO03.03, APO03.04, BAI09.02</t>
  </si>
  <si>
    <t>COBIT 5 APO01.02, DSS06.03</t>
  </si>
  <si>
    <t>COBIT 5 APO08.04, APO08.05, APO10.03, APO10.04, APO10.05</t>
  </si>
  <si>
    <t>COBIT 5 APO02.06, APO03.01</t>
  </si>
  <si>
    <t>COBIT 5 APO02.01, APO02.06, APO03.01</t>
  </si>
  <si>
    <t>COBIT 5 DSS04.02</t>
  </si>
  <si>
    <t>COBIT 5 APO01.03, EDM01.01, EDM01.02</t>
  </si>
  <si>
    <t>COBIT 5 APO13.12</t>
  </si>
  <si>
    <t>COBIT 5 MEA03.01, MEA03.04</t>
  </si>
  <si>
    <t>COBIT 5 APO12.01, APO12.02, APO12.03, APO12.04</t>
  </si>
  <si>
    <t>COBIT 5 APO12.02</t>
  </si>
  <si>
    <t>COBIT 5 APO12.05, APO13.02</t>
  </si>
  <si>
    <t xml:space="preserve">COBIT 5 APO12.04, APO12.05, APO13.02, BAI02.03, BAI04.02 </t>
  </si>
  <si>
    <t>COBIT 5 APO12.06</t>
  </si>
  <si>
    <t>COBIT 5 DSS05.04, DSS06.03</t>
  </si>
  <si>
    <t>COBIT 5 DSS01.04, DSS05.05</t>
  </si>
  <si>
    <t>COBIT 5 APO13.01</t>
  </si>
  <si>
    <t>COBIT 5 APO13.01, DSS01.04, DSS05.03</t>
  </si>
  <si>
    <t>COBIT 5 APO07.03, BAI05.07</t>
  </si>
  <si>
    <t>COBIT 5 APO07.02, DSS06.03</t>
  </si>
  <si>
    <t>COBIT 5 APO07.03, APO10.04, APO10.05</t>
  </si>
  <si>
    <t>COBIT 5 APO07.03</t>
  </si>
  <si>
    <t>COBIT 5 APO01.06, BAI02.01, BAI06.01, DSS06.06</t>
  </si>
  <si>
    <t>COBIT 5 APO01.06, DSS06.06</t>
  </si>
  <si>
    <t>COBIT 5 BAI09.03</t>
  </si>
  <si>
    <t>COBIT 5 APO01.06</t>
  </si>
  <si>
    <t>COBIT 5 BAI07.04</t>
  </si>
  <si>
    <t>COBIT 5 BAI10.01, BAI10.02, BAI10.03, BAI10.05</t>
  </si>
  <si>
    <t>COBIT 5 BAI06.01, BAI01.06</t>
  </si>
  <si>
    <t xml:space="preserve">COBIT 5 APO13.01 </t>
  </si>
  <si>
    <t>COBIT 5 APO11.06, DSS04.05</t>
  </si>
  <si>
    <t>COBIT 5 DSS04.03</t>
  </si>
  <si>
    <t>COBIT 5 APO07.01, APO07.02, APO07.03, APO07.04, APO07.05</t>
  </si>
  <si>
    <t>COBIT 5 DSS05.04</t>
  </si>
  <si>
    <t>COBIT 5 APO11.04</t>
  </si>
  <si>
    <t>COBIT 5 DSS05.02, APO13.01</t>
  </si>
  <si>
    <t>COBIT 5 DSS03.01</t>
  </si>
  <si>
    <t>COBIT 5 DSS05.07</t>
  </si>
  <si>
    <t>COBIT 5 DSS05.01</t>
  </si>
  <si>
    <t>COBIT 5 APO07.06</t>
  </si>
  <si>
    <t>COBIT 5 BAI03.10</t>
  </si>
  <si>
    <t>COBIT 5 APO13.02</t>
  </si>
  <si>
    <t>COBIT 5 BAI01.10</t>
  </si>
  <si>
    <t>COBIT 5 DSS02.07</t>
  </si>
  <si>
    <t>COBIT 5 BAI01.13</t>
  </si>
  <si>
    <t>COBIT 5 DSS02.05, DSS03.04</t>
  </si>
  <si>
    <t>COBIT 5 BAI05.07</t>
  </si>
  <si>
    <t>COBIT 5 BAI07.08</t>
  </si>
  <si>
    <t>COBIT 5 EDM03.02</t>
  </si>
  <si>
    <t>COBIT 5 MEA03.02</t>
  </si>
  <si>
    <t>Total</t>
  </si>
  <si>
    <t>Section</t>
  </si>
  <si>
    <t>Section Score</t>
  </si>
  <si>
    <t>Notes for improvement</t>
  </si>
  <si>
    <t>AC-2</t>
  </si>
  <si>
    <t>AU-12</t>
  </si>
  <si>
    <t>Audit records</t>
  </si>
  <si>
    <t>AU-13</t>
  </si>
  <si>
    <t>AU-6</t>
  </si>
  <si>
    <t>AU-7</t>
  </si>
  <si>
    <t>Capability is there, but underutilized and underdocumented</t>
  </si>
  <si>
    <t>CA-2</t>
  </si>
  <si>
    <t>CA-7</t>
  </si>
  <si>
    <t>CM-10</t>
  </si>
  <si>
    <t>CM-11</t>
  </si>
  <si>
    <t>CP-2</t>
  </si>
  <si>
    <t>Need agency wide DR plan and tested plan for restoration of all services</t>
  </si>
  <si>
    <t>CP-3</t>
  </si>
  <si>
    <t>CP-10</t>
  </si>
  <si>
    <t>Need to do mock restores/validate/test backups</t>
  </si>
  <si>
    <t>CM-3</t>
  </si>
  <si>
    <t>CM-8</t>
  </si>
  <si>
    <t>IR-3</t>
  </si>
  <si>
    <t>IR-4</t>
  </si>
  <si>
    <t>Need to improve incident response plan, communicate it better, identify roles, metricize our capability</t>
  </si>
  <si>
    <t>IR-5</t>
  </si>
  <si>
    <t>LANDesk incident tracking allows us to achieve this, policy and performance plans, metrics associated with it</t>
  </si>
  <si>
    <t>IR-6</t>
  </si>
  <si>
    <t>IR-8</t>
  </si>
  <si>
    <t>Need to get plan out of draft status</t>
  </si>
  <si>
    <t>PE-20</t>
  </si>
  <si>
    <t>PE-3</t>
  </si>
  <si>
    <t>PE-6</t>
  </si>
  <si>
    <t>PL-2</t>
  </si>
  <si>
    <t>Does this apply to ITD?</t>
  </si>
  <si>
    <t>PM-14</t>
  </si>
  <si>
    <t>PM-15</t>
  </si>
  <si>
    <t>We have ad-hoc involvement in many of these areas, we may never go higher as an organization.</t>
  </si>
  <si>
    <t>PS-7</t>
  </si>
  <si>
    <t>3 if we have policy in place</t>
  </si>
  <si>
    <t>SA-4</t>
  </si>
  <si>
    <t>SA-9</t>
  </si>
  <si>
    <t>SC-18</t>
  </si>
  <si>
    <t>SC-4</t>
  </si>
  <si>
    <t>SI-3</t>
  </si>
  <si>
    <t>SI-4</t>
  </si>
  <si>
    <t xml:space="preserve">IDS/IPS </t>
  </si>
  <si>
    <t>SI-5</t>
  </si>
  <si>
    <t xml:space="preserve">Ad hoc, state not impacted by </t>
  </si>
  <si>
    <t>RA-3</t>
  </si>
  <si>
    <t>Regressive and system risk assements, organization wide formal risk assesment process with associated documentation</t>
  </si>
  <si>
    <t>RA-5</t>
  </si>
  <si>
    <t>Vulnerability scanning</t>
  </si>
  <si>
    <t>Asset Management</t>
  </si>
  <si>
    <t>Business Environment</t>
  </si>
  <si>
    <t>Governance</t>
  </si>
  <si>
    <t>Risk Assessment</t>
  </si>
  <si>
    <t>Risk Management Strategy</t>
  </si>
  <si>
    <t>Access Control</t>
  </si>
  <si>
    <t>Awareness and Training</t>
  </si>
  <si>
    <t>Data Security</t>
  </si>
  <si>
    <t>Information Protection Processes and Procedures</t>
  </si>
  <si>
    <t>Maintenance</t>
  </si>
  <si>
    <t>Protective Technology</t>
  </si>
  <si>
    <t>Anomalies and Events</t>
  </si>
  <si>
    <t>Security Continuous Monitoring</t>
  </si>
  <si>
    <t>Detection Processes</t>
  </si>
  <si>
    <t>Response Planning</t>
  </si>
  <si>
    <t>Communications</t>
  </si>
  <si>
    <t>Analysis</t>
  </si>
  <si>
    <t>Mitigation</t>
  </si>
  <si>
    <t>Improvements</t>
  </si>
  <si>
    <t>Recovery Planning</t>
  </si>
  <si>
    <t>Quarter 1</t>
  </si>
  <si>
    <t>Quarter 2</t>
  </si>
  <si>
    <t>Quarter 3</t>
  </si>
  <si>
    <t>Quarter 4</t>
  </si>
  <si>
    <t xml:space="preserve">Quarter 1 </t>
  </si>
  <si>
    <t xml:space="preserve">Qt 1 </t>
  </si>
  <si>
    <t>Qt 2</t>
  </si>
  <si>
    <t>Qt 3</t>
  </si>
  <si>
    <t>Qt 4</t>
  </si>
  <si>
    <t>Q1 Tier Score</t>
  </si>
  <si>
    <t>Tier Description</t>
  </si>
  <si>
    <t>Tier Goal</t>
  </si>
  <si>
    <t>Useful Links</t>
  </si>
  <si>
    <t>NIST Cybersecurity Framework</t>
  </si>
  <si>
    <t>800-53 Rev 4</t>
  </si>
  <si>
    <t>Inventory we do, but we currently don’t enforce any compliance with an acceptable inventory. NAC will help.</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</si>
</sst>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Times New Roman"/>
      <family val="1"/>
    </font>
    <font>
      <sz val="10"/>
      <color theme="1"/>
      <name val="Calibri"/>
      <family val="2"/>
      <scheme val="minor"/>
    </font>
    <font>
      <b/>
      <sz val="10"/>
      <color theme="0"/>
      <name val="Calibri"/>
      <family val="2"/>
      <scheme val="minor"/>
    </font>
    <font>
      <b/>
      <sz val="10"/>
      <color theme="1"/>
      <name val="Calibri"/>
      <family val="2"/>
      <scheme val="minor"/>
    </font>
    <font>
      <sz val="11"/>
      <color theme="0"/>
      <name val="Trajan Pro"/>
      <family val="1"/>
    </font>
    <font>
      <sz val="12"/>
      <name val="Trajan Pro"/>
      <family val="1"/>
    </font>
    <font>
      <u/>
      <sz val="11"/>
      <color theme="10"/>
      <name val="Calibri"/>
      <family val="2"/>
      <scheme val="minor"/>
    </font>
    <font>
      <u/>
      <sz val="11"/>
      <color theme="0"/>
      <name val="Calibri"/>
      <family val="2"/>
      <scheme val="minor"/>
    </font>
    <font>
      <sz val="11"/>
      <name val="Calibri"/>
      <family val="2"/>
      <scheme val="minor"/>
    </font>
    <font>
      <sz val="11"/>
      <color theme="1" tint="0.34998626667073579"/>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rgb="FF002060"/>
        <bgColor indexed="64"/>
      </patternFill>
    </fill>
    <fill>
      <patternFill patternType="solid">
        <fgColor rgb="FF00B050"/>
        <bgColor indexed="64"/>
      </patternFill>
    </fill>
    <fill>
      <patternFill patternType="solid">
        <fgColor rgb="FF7030A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249977111117893"/>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cellStyleXfs>
  <cellXfs count="125">
    <xf numFmtId="0" fontId="0" fillId="0" borderId="0" xfId="0"/>
    <xf numFmtId="0" fontId="18" fillId="34" borderId="0" xfId="0" applyFont="1" applyFill="1" applyAlignment="1">
      <alignment horizontal="center"/>
    </xf>
    <xf numFmtId="0" fontId="18" fillId="34" borderId="0" xfId="0" applyFont="1" applyFill="1" applyAlignment="1">
      <alignment horizontal="left" vertical="center"/>
    </xf>
    <xf numFmtId="0" fontId="0" fillId="0" borderId="0" xfId="0" applyAlignment="1">
      <alignment horizontal="left" vertical="center"/>
    </xf>
    <xf numFmtId="0" fontId="18" fillId="34" borderId="0" xfId="0" applyFont="1" applyFill="1" applyAlignment="1">
      <alignment horizontal="left" vertical="center" wrapText="1"/>
    </xf>
    <xf numFmtId="0" fontId="16" fillId="0" borderId="0" xfId="0" applyFont="1"/>
    <xf numFmtId="0" fontId="14" fillId="0" borderId="0" xfId="0" applyFont="1"/>
    <xf numFmtId="49" fontId="21" fillId="39" borderId="0" xfId="0" applyNumberFormat="1" applyFont="1" applyFill="1" applyBorder="1" applyAlignment="1">
      <alignment horizontal="left" vertical="center"/>
    </xf>
    <xf numFmtId="0" fontId="18" fillId="33" borderId="0" xfId="0" applyFont="1" applyFill="1" applyBorder="1" applyAlignment="1">
      <alignment horizontal="left" vertical="center"/>
    </xf>
    <xf numFmtId="49" fontId="20" fillId="36" borderId="0" xfId="0" applyNumberFormat="1" applyFont="1" applyFill="1" applyBorder="1" applyAlignment="1">
      <alignment horizontal="left" vertical="center"/>
    </xf>
    <xf numFmtId="49" fontId="20" fillId="38" borderId="0" xfId="0" applyNumberFormat="1" applyFont="1" applyFill="1" applyBorder="1" applyAlignment="1">
      <alignment horizontal="left" vertical="center"/>
    </xf>
    <xf numFmtId="49" fontId="20" fillId="35" borderId="0" xfId="0" applyNumberFormat="1" applyFont="1" applyFill="1" applyBorder="1" applyAlignment="1">
      <alignment horizontal="left" vertical="center"/>
    </xf>
    <xf numFmtId="0" fontId="16" fillId="45" borderId="10" xfId="0" applyFont="1" applyFill="1" applyBorder="1" applyAlignment="1">
      <alignment horizontal="center"/>
    </xf>
    <xf numFmtId="0" fontId="16" fillId="48" borderId="10" xfId="0" applyFont="1" applyFill="1" applyBorder="1" applyAlignment="1">
      <alignment horizontal="center"/>
    </xf>
    <xf numFmtId="49" fontId="19" fillId="43" borderId="10" xfId="0" applyNumberFormat="1" applyFont="1" applyFill="1" applyBorder="1" applyAlignment="1">
      <alignment horizontal="left" vertical="center" wrapText="1"/>
    </xf>
    <xf numFmtId="49" fontId="19" fillId="0" borderId="10" xfId="0" applyNumberFormat="1" applyFont="1" applyBorder="1" applyAlignment="1">
      <alignment horizontal="left" vertical="center" wrapText="1"/>
    </xf>
    <xf numFmtId="0" fontId="0" fillId="0" borderId="10" xfId="0" applyBorder="1" applyAlignment="1">
      <alignment horizontal="center" vertical="center"/>
    </xf>
    <xf numFmtId="0" fontId="19" fillId="40" borderId="10" xfId="0" applyFont="1" applyFill="1" applyBorder="1" applyAlignment="1">
      <alignment horizontal="left" vertical="center" wrapText="1"/>
    </xf>
    <xf numFmtId="0" fontId="0" fillId="40" borderId="10" xfId="0" applyFill="1" applyBorder="1" applyAlignment="1">
      <alignment horizontal="center" vertical="center"/>
    </xf>
    <xf numFmtId="0" fontId="19" fillId="0" borderId="10" xfId="0" applyFont="1" applyBorder="1" applyAlignment="1">
      <alignment horizontal="left" vertical="center" wrapText="1"/>
    </xf>
    <xf numFmtId="0" fontId="19" fillId="40" borderId="10" xfId="0" applyFont="1" applyFill="1" applyBorder="1" applyAlignment="1">
      <alignment horizontal="left" vertical="top" wrapText="1"/>
    </xf>
    <xf numFmtId="0" fontId="19" fillId="42" borderId="10" xfId="0" applyFont="1" applyFill="1" applyBorder="1" applyAlignment="1">
      <alignment horizontal="left" vertical="center" wrapText="1"/>
    </xf>
    <xf numFmtId="0" fontId="0" fillId="42" borderId="10" xfId="0" applyFill="1" applyBorder="1" applyAlignment="1">
      <alignment horizontal="center" vertical="center"/>
    </xf>
    <xf numFmtId="0" fontId="19" fillId="44" borderId="10" xfId="0" applyFont="1" applyFill="1" applyBorder="1" applyAlignment="1">
      <alignment horizontal="left" vertical="center" wrapText="1"/>
    </xf>
    <xf numFmtId="0" fontId="0" fillId="44" borderId="10" xfId="0" applyFill="1" applyBorder="1" applyAlignment="1">
      <alignment horizontal="center" vertical="center"/>
    </xf>
    <xf numFmtId="0" fontId="19" fillId="43" borderId="10" xfId="0" applyFont="1" applyFill="1" applyBorder="1" applyAlignment="1">
      <alignment horizontal="left" vertical="center" wrapText="1"/>
    </xf>
    <xf numFmtId="0" fontId="0" fillId="43" borderId="10" xfId="0" applyFill="1" applyBorder="1" applyAlignment="1">
      <alignment horizontal="center" vertical="center"/>
    </xf>
    <xf numFmtId="0" fontId="19" fillId="41" borderId="10" xfId="0" applyFont="1" applyFill="1" applyBorder="1" applyAlignment="1">
      <alignment horizontal="left" vertical="center" wrapText="1"/>
    </xf>
    <xf numFmtId="0" fontId="0" fillId="41" borderId="10" xfId="0" applyFill="1" applyBorder="1" applyAlignment="1">
      <alignment horizontal="center" vertical="center"/>
    </xf>
    <xf numFmtId="0" fontId="0" fillId="48" borderId="10" xfId="0" applyFill="1" applyBorder="1" applyAlignment="1">
      <alignment horizontal="center" vertical="center"/>
    </xf>
    <xf numFmtId="0" fontId="16" fillId="50" borderId="10" xfId="0" applyFont="1" applyFill="1" applyBorder="1" applyAlignment="1">
      <alignment horizontal="center"/>
    </xf>
    <xf numFmtId="0" fontId="16" fillId="51" borderId="10" xfId="0" applyFont="1" applyFill="1" applyBorder="1" applyAlignment="1">
      <alignment horizontal="center"/>
    </xf>
    <xf numFmtId="0" fontId="16" fillId="46" borderId="10" xfId="0" applyFont="1" applyFill="1" applyBorder="1" applyAlignment="1">
      <alignment horizontal="center"/>
    </xf>
    <xf numFmtId="0" fontId="0" fillId="47" borderId="10" xfId="0" applyFill="1" applyBorder="1" applyAlignment="1">
      <alignment horizontal="center" vertical="center" wrapText="1"/>
    </xf>
    <xf numFmtId="0" fontId="16" fillId="47" borderId="10" xfId="0" applyFont="1" applyFill="1" applyBorder="1" applyAlignment="1">
      <alignment horizontal="center"/>
    </xf>
    <xf numFmtId="0" fontId="20" fillId="35" borderId="12" xfId="0" applyFont="1" applyFill="1" applyBorder="1" applyAlignment="1">
      <alignment horizontal="center"/>
    </xf>
    <xf numFmtId="0" fontId="20" fillId="35" borderId="13" xfId="0" applyFont="1" applyFill="1" applyBorder="1" applyAlignment="1">
      <alignment horizontal="center" vertical="center"/>
    </xf>
    <xf numFmtId="0" fontId="20" fillId="38" borderId="12" xfId="0" applyFont="1" applyFill="1" applyBorder="1" applyAlignment="1">
      <alignment horizontal="center"/>
    </xf>
    <xf numFmtId="0" fontId="20" fillId="38" borderId="13" xfId="0" applyFont="1" applyFill="1" applyBorder="1" applyAlignment="1">
      <alignment horizontal="center" vertical="center"/>
    </xf>
    <xf numFmtId="0" fontId="21" fillId="37" borderId="12" xfId="0" applyFont="1" applyFill="1" applyBorder="1" applyAlignment="1">
      <alignment horizontal="center" vertical="center"/>
    </xf>
    <xf numFmtId="0" fontId="21" fillId="37" borderId="13" xfId="0" applyFont="1" applyFill="1" applyBorder="1" applyAlignment="1">
      <alignment horizontal="center" vertical="center"/>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13" fillId="49" borderId="12" xfId="0" applyFont="1" applyFill="1" applyBorder="1" applyAlignment="1">
      <alignment horizontal="center" vertical="center"/>
    </xf>
    <xf numFmtId="0" fontId="13" fillId="49" borderId="13" xfId="0" applyFont="1" applyFill="1" applyBorder="1" applyAlignment="1">
      <alignment horizontal="center" vertical="center"/>
    </xf>
    <xf numFmtId="0" fontId="22" fillId="52" borderId="0" xfId="0" applyFont="1" applyFill="1" applyAlignment="1">
      <alignment horizontal="center" wrapText="1"/>
    </xf>
    <xf numFmtId="0" fontId="22" fillId="52" borderId="0" xfId="0" applyFont="1" applyFill="1" applyAlignment="1">
      <alignment horizontal="center" vertical="center"/>
    </xf>
    <xf numFmtId="0" fontId="16" fillId="0" borderId="10" xfId="0" applyFont="1" applyFill="1" applyBorder="1" applyAlignment="1">
      <alignment horizontal="center" vertical="center"/>
    </xf>
    <xf numFmtId="0" fontId="16" fillId="0" borderId="10" xfId="0" applyFont="1" applyFill="1" applyBorder="1"/>
    <xf numFmtId="0" fontId="16" fillId="0" borderId="10" xfId="0" applyFont="1" applyFill="1" applyBorder="1" applyAlignment="1">
      <alignment horizontal="center" vertical="center" wrapText="1"/>
    </xf>
    <xf numFmtId="0" fontId="16" fillId="0" borderId="10" xfId="0" applyFont="1" applyFill="1" applyBorder="1" applyAlignment="1">
      <alignment wrapText="1"/>
    </xf>
    <xf numFmtId="0" fontId="23" fillId="0" borderId="10" xfId="0" applyFont="1" applyFill="1" applyBorder="1" applyAlignment="1">
      <alignment horizontal="center" vertical="center"/>
    </xf>
    <xf numFmtId="0" fontId="0" fillId="48" borderId="10" xfId="0" applyFill="1" applyBorder="1" applyAlignment="1">
      <alignment horizontal="center" vertical="center"/>
    </xf>
    <xf numFmtId="0" fontId="20" fillId="36" borderId="12" xfId="0" applyFont="1" applyFill="1" applyBorder="1" applyAlignment="1">
      <alignment horizontal="center" vertical="center"/>
    </xf>
    <xf numFmtId="0" fontId="21" fillId="37" borderId="12" xfId="0" applyFont="1" applyFill="1" applyBorder="1" applyAlignment="1">
      <alignment horizontal="center" vertical="center"/>
    </xf>
    <xf numFmtId="0" fontId="0" fillId="47" borderId="10" xfId="0" applyFill="1" applyBorder="1" applyAlignment="1">
      <alignment horizontal="center" vertical="center" wrapText="1"/>
    </xf>
    <xf numFmtId="49" fontId="19" fillId="0" borderId="10" xfId="0" applyNumberFormat="1" applyFont="1" applyBorder="1" applyAlignment="1">
      <alignment horizontal="left" vertical="center" wrapText="1"/>
    </xf>
    <xf numFmtId="49" fontId="19" fillId="43" borderId="10" xfId="0" applyNumberFormat="1" applyFont="1" applyFill="1" applyBorder="1" applyAlignment="1">
      <alignment horizontal="left" vertical="center" wrapText="1"/>
    </xf>
    <xf numFmtId="0" fontId="0" fillId="40" borderId="10" xfId="0" applyFill="1" applyBorder="1" applyAlignment="1">
      <alignment horizontal="left" vertical="center"/>
    </xf>
    <xf numFmtId="0" fontId="0" fillId="0" borderId="10" xfId="0" applyBorder="1" applyAlignment="1">
      <alignment horizontal="left" vertical="center"/>
    </xf>
    <xf numFmtId="0" fontId="0" fillId="42" borderId="10" xfId="0" applyFill="1" applyBorder="1" applyAlignment="1">
      <alignment horizontal="left" vertical="center"/>
    </xf>
    <xf numFmtId="0" fontId="0" fillId="44" borderId="10" xfId="0" applyFill="1" applyBorder="1" applyAlignment="1">
      <alignment horizontal="left" vertical="center"/>
    </xf>
    <xf numFmtId="0" fontId="0" fillId="43" borderId="10" xfId="0" applyFill="1" applyBorder="1" applyAlignment="1">
      <alignment horizontal="left" vertical="center"/>
    </xf>
    <xf numFmtId="0" fontId="0" fillId="41" borderId="10" xfId="0" applyFill="1" applyBorder="1" applyAlignment="1">
      <alignment horizontal="left" vertical="center"/>
    </xf>
    <xf numFmtId="49" fontId="19" fillId="0" borderId="10" xfId="0" applyNumberFormat="1" applyFont="1" applyBorder="1" applyAlignment="1">
      <alignment horizontal="left" vertical="center" wrapText="1"/>
    </xf>
    <xf numFmtId="49" fontId="19" fillId="43" borderId="10" xfId="0" applyNumberFormat="1" applyFont="1" applyFill="1" applyBorder="1" applyAlignment="1">
      <alignment horizontal="left" vertical="center" wrapText="1"/>
    </xf>
    <xf numFmtId="0" fontId="0" fillId="48" borderId="10" xfId="0" applyFill="1" applyBorder="1" applyAlignment="1">
      <alignment horizontal="center" vertical="center"/>
    </xf>
    <xf numFmtId="0" fontId="20" fillId="36" borderId="12" xfId="0" applyFont="1" applyFill="1" applyBorder="1" applyAlignment="1">
      <alignment horizontal="center" vertical="center"/>
    </xf>
    <xf numFmtId="0" fontId="21" fillId="37" borderId="12" xfId="0" applyFont="1" applyFill="1" applyBorder="1" applyAlignment="1">
      <alignment horizontal="center" vertical="center"/>
    </xf>
    <xf numFmtId="0" fontId="0" fillId="47" borderId="10" xfId="0" applyFill="1" applyBorder="1" applyAlignment="1">
      <alignment horizontal="center" vertical="center" wrapText="1"/>
    </xf>
    <xf numFmtId="0" fontId="0" fillId="41" borderId="10" xfId="0" applyFill="1" applyBorder="1" applyAlignment="1">
      <alignment horizontal="left" vertical="center" wrapText="1"/>
    </xf>
    <xf numFmtId="0" fontId="0" fillId="0" borderId="10" xfId="0" applyBorder="1" applyAlignment="1">
      <alignment horizontal="left" vertical="center" wrapText="1"/>
    </xf>
    <xf numFmtId="0" fontId="0" fillId="42" borderId="10" xfId="0" applyFill="1" applyBorder="1" applyAlignment="1">
      <alignment horizontal="left" vertical="center" wrapText="1"/>
    </xf>
    <xf numFmtId="0" fontId="0" fillId="44" borderId="10" xfId="0" applyFill="1" applyBorder="1" applyAlignment="1">
      <alignment horizontal="left" vertical="center" wrapText="1"/>
    </xf>
    <xf numFmtId="0" fontId="0" fillId="43" borderId="10" xfId="0" applyFill="1" applyBorder="1" applyAlignment="1">
      <alignment horizontal="left" vertical="center" wrapText="1"/>
    </xf>
    <xf numFmtId="0" fontId="0" fillId="40" borderId="10" xfId="0" applyFill="1" applyBorder="1" applyAlignment="1">
      <alignment horizontal="left" vertical="center" wrapText="1"/>
    </xf>
    <xf numFmtId="0" fontId="25" fillId="34" borderId="0" xfId="42" applyFont="1" applyFill="1" applyAlignment="1">
      <alignment horizontal="center" wrapText="1"/>
    </xf>
    <xf numFmtId="0" fontId="0" fillId="0" borderId="10" xfId="0" applyBorder="1" applyAlignment="1">
      <alignment horizontal="center" vertical="center" wrapText="1"/>
    </xf>
    <xf numFmtId="0" fontId="0" fillId="0" borderId="0" xfId="0" applyAlignment="1">
      <alignment wrapText="1"/>
    </xf>
    <xf numFmtId="0" fontId="0" fillId="0" borderId="0" xfId="0"/>
    <xf numFmtId="0" fontId="0" fillId="0" borderId="0" xfId="0" applyAlignment="1">
      <alignment horizontal="center" wrapText="1"/>
    </xf>
    <xf numFmtId="0" fontId="27" fillId="45" borderId="10" xfId="0" applyFont="1" applyFill="1" applyBorder="1" applyAlignment="1">
      <alignment horizontal="center"/>
    </xf>
    <xf numFmtId="0" fontId="27" fillId="48" borderId="10" xfId="0" applyFont="1" applyFill="1" applyBorder="1" applyAlignment="1">
      <alignment horizontal="center"/>
    </xf>
    <xf numFmtId="0" fontId="27" fillId="50" borderId="10" xfId="0" applyFont="1" applyFill="1" applyBorder="1" applyAlignment="1">
      <alignment horizontal="center"/>
    </xf>
    <xf numFmtId="0" fontId="27" fillId="51" borderId="10" xfId="0" applyFont="1" applyFill="1" applyBorder="1" applyAlignment="1">
      <alignment horizontal="center"/>
    </xf>
    <xf numFmtId="0" fontId="27" fillId="47" borderId="10" xfId="0" applyFont="1" applyFill="1" applyBorder="1" applyAlignment="1">
      <alignment horizontal="center"/>
    </xf>
    <xf numFmtId="0" fontId="27" fillId="46" borderId="10" xfId="0" applyFont="1" applyFill="1" applyBorder="1" applyAlignment="1">
      <alignment horizontal="center"/>
    </xf>
    <xf numFmtId="0" fontId="16" fillId="48" borderId="0" xfId="0" applyFont="1" applyFill="1"/>
    <xf numFmtId="0" fontId="26" fillId="48" borderId="0" xfId="0" applyFont="1" applyFill="1"/>
    <xf numFmtId="0" fontId="24" fillId="0" borderId="0" xfId="42"/>
    <xf numFmtId="49" fontId="19" fillId="0" borderId="10" xfId="0" applyNumberFormat="1" applyFont="1" applyBorder="1" applyAlignment="1">
      <alignment horizontal="left" vertical="center" wrapText="1"/>
    </xf>
    <xf numFmtId="0" fontId="0" fillId="0" borderId="10" xfId="0" applyBorder="1" applyAlignment="1">
      <alignment horizontal="left" vertical="center" wrapText="1"/>
    </xf>
    <xf numFmtId="49" fontId="19" fillId="42" borderId="10" xfId="0" applyNumberFormat="1" applyFont="1" applyFill="1" applyBorder="1" applyAlignment="1">
      <alignment horizontal="left" vertical="center" wrapText="1"/>
    </xf>
    <xf numFmtId="0" fontId="0" fillId="42" borderId="10" xfId="0" applyFill="1" applyBorder="1" applyAlignment="1">
      <alignment horizontal="left" vertical="center" wrapText="1"/>
    </xf>
    <xf numFmtId="49" fontId="19" fillId="40" borderId="10" xfId="0" applyNumberFormat="1" applyFont="1" applyFill="1" applyBorder="1" applyAlignment="1">
      <alignment horizontal="left" vertical="center" wrapText="1"/>
    </xf>
    <xf numFmtId="0" fontId="0" fillId="40" borderId="10" xfId="0" applyFill="1" applyBorder="1" applyAlignment="1">
      <alignment horizontal="left" vertical="center" wrapText="1"/>
    </xf>
    <xf numFmtId="49" fontId="19" fillId="44" borderId="10" xfId="0" applyNumberFormat="1" applyFont="1" applyFill="1" applyBorder="1" applyAlignment="1">
      <alignment horizontal="left" vertical="center" wrapText="1"/>
    </xf>
    <xf numFmtId="0" fontId="0" fillId="44" borderId="10" xfId="0" applyFill="1" applyBorder="1" applyAlignment="1">
      <alignment horizontal="left" vertical="center" wrapText="1"/>
    </xf>
    <xf numFmtId="49" fontId="19" fillId="43" borderId="10" xfId="0" applyNumberFormat="1" applyFont="1" applyFill="1" applyBorder="1" applyAlignment="1">
      <alignment horizontal="left" vertical="center" wrapText="1"/>
    </xf>
    <xf numFmtId="0" fontId="0" fillId="43" borderId="10" xfId="0" applyFill="1" applyBorder="1" applyAlignment="1">
      <alignment horizontal="left" vertical="center" wrapText="1"/>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0" fillId="48" borderId="10" xfId="0" applyFill="1" applyBorder="1" applyAlignment="1">
      <alignment horizontal="center" vertical="center" wrapText="1"/>
    </xf>
    <xf numFmtId="0" fontId="0" fillId="50" borderId="10" xfId="0" applyFill="1" applyBorder="1" applyAlignment="1">
      <alignment horizontal="center" vertical="center" wrapText="1"/>
    </xf>
    <xf numFmtId="0" fontId="0" fillId="45" borderId="10" xfId="0" applyFill="1" applyBorder="1" applyAlignment="1">
      <alignment horizontal="center" vertical="center" wrapText="1"/>
    </xf>
    <xf numFmtId="0" fontId="0" fillId="48" borderId="10" xfId="0" applyFill="1" applyBorder="1" applyAlignment="1">
      <alignment horizontal="center" vertical="center"/>
    </xf>
    <xf numFmtId="0" fontId="20" fillId="36" borderId="11" xfId="0" applyFont="1" applyFill="1" applyBorder="1" applyAlignment="1">
      <alignment horizontal="center" vertical="center"/>
    </xf>
    <xf numFmtId="0" fontId="20" fillId="36" borderId="12" xfId="0" applyFont="1" applyFill="1" applyBorder="1" applyAlignment="1">
      <alignment horizontal="center" vertical="center"/>
    </xf>
    <xf numFmtId="0" fontId="21" fillId="37" borderId="11" xfId="0" applyFont="1" applyFill="1" applyBorder="1" applyAlignment="1">
      <alignment horizontal="center" vertical="center"/>
    </xf>
    <xf numFmtId="0" fontId="21" fillId="37" borderId="12" xfId="0" applyFont="1" applyFill="1" applyBorder="1" applyAlignment="1">
      <alignment horizontal="center" vertical="center"/>
    </xf>
    <xf numFmtId="0" fontId="20" fillId="38" borderId="11" xfId="0" applyFont="1" applyFill="1" applyBorder="1" applyAlignment="1">
      <alignment horizontal="center" vertical="center"/>
    </xf>
    <xf numFmtId="0" fontId="20" fillId="38" borderId="12" xfId="0" applyFont="1" applyFill="1" applyBorder="1" applyAlignment="1">
      <alignment horizontal="center" vertical="center"/>
    </xf>
    <xf numFmtId="0" fontId="20" fillId="35" borderId="11" xfId="0" applyFont="1" applyFill="1" applyBorder="1" applyAlignment="1">
      <alignment horizontal="center" vertical="center"/>
    </xf>
    <xf numFmtId="0" fontId="20" fillId="35" borderId="12" xfId="0" applyFont="1" applyFill="1" applyBorder="1" applyAlignment="1">
      <alignment horizontal="center" vertical="center"/>
    </xf>
    <xf numFmtId="0" fontId="0" fillId="47" borderId="10" xfId="0" applyFill="1" applyBorder="1" applyAlignment="1">
      <alignment horizontal="center" vertical="center" wrapText="1"/>
    </xf>
    <xf numFmtId="0" fontId="0" fillId="46" borderId="10" xfId="0" applyFill="1" applyBorder="1" applyAlignment="1">
      <alignment horizontal="center" vertical="center"/>
    </xf>
    <xf numFmtId="0" fontId="0" fillId="51" borderId="10" xfId="0" applyFill="1" applyBorder="1" applyAlignment="1">
      <alignment horizontal="center" vertical="center" wrapText="1"/>
    </xf>
    <xf numFmtId="49" fontId="19" fillId="41" borderId="10" xfId="0" applyNumberFormat="1" applyFont="1" applyFill="1" applyBorder="1" applyAlignment="1">
      <alignment horizontal="left" vertical="center" wrapText="1"/>
    </xf>
    <xf numFmtId="0" fontId="0" fillId="41" borderId="10" xfId="0" applyFill="1" applyBorder="1" applyAlignment="1">
      <alignment horizontal="left" vertical="center" wrapText="1"/>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1F7BB"/>
      <color rgb="FF00E266"/>
      <color rgb="FFFF5B5B"/>
      <color rgb="FFFFFF66"/>
      <color rgb="FF873AC0"/>
      <color rgb="FF0088E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ITD NIST Cyber Security Functions and Goals </a:t>
            </a:r>
          </a:p>
          <a:p>
            <a:pPr>
              <a:defRPr/>
            </a:pPr>
            <a:r>
              <a:rPr lang="en-US"/>
              <a:t>Quarterly - FY 2015</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0179133858267717"/>
          <c:y val="0.14178105861767279"/>
          <c:w val="0.76650831146106724"/>
          <c:h val="0.77680380577427821"/>
        </c:manualLayout>
      </c:layout>
      <c:bar3DChart>
        <c:barDir val="col"/>
        <c:grouping val="clustered"/>
        <c:varyColors val="0"/>
        <c:ser>
          <c:idx val="0"/>
          <c:order val="0"/>
          <c:tx>
            <c:strRef>
              <c:f>'Chart Data'!$B$12</c:f>
              <c:strCache>
                <c:ptCount val="1"/>
                <c:pt idx="0">
                  <c:v>Quarter 1</c:v>
                </c:pt>
              </c:strCache>
            </c:strRef>
          </c:tx>
          <c:invertIfNegative val="0"/>
          <c:cat>
            <c:strRef>
              <c:f>'Chart Data'!$A$13:$A$17</c:f>
              <c:strCache>
                <c:ptCount val="5"/>
                <c:pt idx="0">
                  <c:v>Identify</c:v>
                </c:pt>
                <c:pt idx="1">
                  <c:v>Protect</c:v>
                </c:pt>
                <c:pt idx="2">
                  <c:v>Detect</c:v>
                </c:pt>
                <c:pt idx="3">
                  <c:v>Respond</c:v>
                </c:pt>
                <c:pt idx="4">
                  <c:v>Recover</c:v>
                </c:pt>
              </c:strCache>
            </c:strRef>
          </c:cat>
          <c:val>
            <c:numRef>
              <c:f>'Chart Data'!$B$13:$B$17</c:f>
              <c:numCache>
                <c:formatCode>General</c:formatCode>
                <c:ptCount val="5"/>
                <c:pt idx="0">
                  <c:v>1</c:v>
                </c:pt>
                <c:pt idx="1">
                  <c:v>2</c:v>
                </c:pt>
                <c:pt idx="2">
                  <c:v>1</c:v>
                </c:pt>
                <c:pt idx="3">
                  <c:v>1</c:v>
                </c:pt>
                <c:pt idx="4">
                  <c:v>2</c:v>
                </c:pt>
              </c:numCache>
            </c:numRef>
          </c:val>
        </c:ser>
        <c:ser>
          <c:idx val="1"/>
          <c:order val="1"/>
          <c:tx>
            <c:strRef>
              <c:f>'Chart Data'!$C$12</c:f>
              <c:strCache>
                <c:ptCount val="1"/>
                <c:pt idx="0">
                  <c:v>Quarter 2</c:v>
                </c:pt>
              </c:strCache>
            </c:strRef>
          </c:tx>
          <c:invertIfNegative val="0"/>
          <c:cat>
            <c:strRef>
              <c:f>'Chart Data'!$A$13:$A$17</c:f>
              <c:strCache>
                <c:ptCount val="5"/>
                <c:pt idx="0">
                  <c:v>Identify</c:v>
                </c:pt>
                <c:pt idx="1">
                  <c:v>Protect</c:v>
                </c:pt>
                <c:pt idx="2">
                  <c:v>Detect</c:v>
                </c:pt>
                <c:pt idx="3">
                  <c:v>Respond</c:v>
                </c:pt>
                <c:pt idx="4">
                  <c:v>Recover</c:v>
                </c:pt>
              </c:strCache>
            </c:strRef>
          </c:cat>
          <c:val>
            <c:numRef>
              <c:f>'Chart Data'!$C$13:$C$17</c:f>
              <c:numCache>
                <c:formatCode>General</c:formatCode>
                <c:ptCount val="5"/>
                <c:pt idx="0">
                  <c:v>2</c:v>
                </c:pt>
                <c:pt idx="1">
                  <c:v>1</c:v>
                </c:pt>
                <c:pt idx="2">
                  <c:v>2</c:v>
                </c:pt>
                <c:pt idx="3">
                  <c:v>1</c:v>
                </c:pt>
                <c:pt idx="4">
                  <c:v>1</c:v>
                </c:pt>
              </c:numCache>
            </c:numRef>
          </c:val>
        </c:ser>
        <c:ser>
          <c:idx val="2"/>
          <c:order val="2"/>
          <c:tx>
            <c:strRef>
              <c:f>'Chart Data'!$D$12</c:f>
              <c:strCache>
                <c:ptCount val="1"/>
                <c:pt idx="0">
                  <c:v>Quarter 3</c:v>
                </c:pt>
              </c:strCache>
            </c:strRef>
          </c:tx>
          <c:invertIfNegative val="0"/>
          <c:cat>
            <c:strRef>
              <c:f>'Chart Data'!$A$13:$A$17</c:f>
              <c:strCache>
                <c:ptCount val="5"/>
                <c:pt idx="0">
                  <c:v>Identify</c:v>
                </c:pt>
                <c:pt idx="1">
                  <c:v>Protect</c:v>
                </c:pt>
                <c:pt idx="2">
                  <c:v>Detect</c:v>
                </c:pt>
                <c:pt idx="3">
                  <c:v>Respond</c:v>
                </c:pt>
                <c:pt idx="4">
                  <c:v>Recover</c:v>
                </c:pt>
              </c:strCache>
            </c:strRef>
          </c:cat>
          <c:val>
            <c:numRef>
              <c:f>'Chart Data'!$D$13:$D$17</c:f>
              <c:numCache>
                <c:formatCode>General</c:formatCode>
                <c:ptCount val="5"/>
                <c:pt idx="0">
                  <c:v>0</c:v>
                </c:pt>
                <c:pt idx="1">
                  <c:v>0</c:v>
                </c:pt>
                <c:pt idx="2">
                  <c:v>0</c:v>
                </c:pt>
                <c:pt idx="3">
                  <c:v>0</c:v>
                </c:pt>
                <c:pt idx="4">
                  <c:v>0</c:v>
                </c:pt>
              </c:numCache>
            </c:numRef>
          </c:val>
        </c:ser>
        <c:ser>
          <c:idx val="3"/>
          <c:order val="3"/>
          <c:tx>
            <c:strRef>
              <c:f>'Chart Data'!$E$12</c:f>
              <c:strCache>
                <c:ptCount val="1"/>
                <c:pt idx="0">
                  <c:v>Quarter 4</c:v>
                </c:pt>
              </c:strCache>
            </c:strRef>
          </c:tx>
          <c:invertIfNegative val="0"/>
          <c:cat>
            <c:strRef>
              <c:f>'Chart Data'!$A$13:$A$17</c:f>
              <c:strCache>
                <c:ptCount val="5"/>
                <c:pt idx="0">
                  <c:v>Identify</c:v>
                </c:pt>
                <c:pt idx="1">
                  <c:v>Protect</c:v>
                </c:pt>
                <c:pt idx="2">
                  <c:v>Detect</c:v>
                </c:pt>
                <c:pt idx="3">
                  <c:v>Respond</c:v>
                </c:pt>
                <c:pt idx="4">
                  <c:v>Recover</c:v>
                </c:pt>
              </c:strCache>
            </c:strRef>
          </c:cat>
          <c:val>
            <c:numRef>
              <c:f>'Chart Data'!$E$13:$E$17</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shape val="box"/>
        <c:axId val="105039360"/>
        <c:axId val="105040896"/>
        <c:axId val="0"/>
      </c:bar3DChart>
      <c:catAx>
        <c:axId val="105039360"/>
        <c:scaling>
          <c:orientation val="minMax"/>
        </c:scaling>
        <c:delete val="0"/>
        <c:axPos val="b"/>
        <c:majorGridlines/>
        <c:majorTickMark val="none"/>
        <c:minorTickMark val="none"/>
        <c:tickLblPos val="nextTo"/>
        <c:txPr>
          <a:bodyPr/>
          <a:lstStyle/>
          <a:p>
            <a:pPr>
              <a:defRPr sz="1400" b="1"/>
            </a:pPr>
            <a:endParaRPr lang="en-US"/>
          </a:p>
        </c:txPr>
        <c:crossAx val="105040896"/>
        <c:crosses val="autoZero"/>
        <c:auto val="1"/>
        <c:lblAlgn val="ctr"/>
        <c:lblOffset val="100"/>
        <c:noMultiLvlLbl val="0"/>
      </c:catAx>
      <c:valAx>
        <c:axId val="105040896"/>
        <c:scaling>
          <c:orientation val="minMax"/>
          <c:max val="4"/>
        </c:scaling>
        <c:delete val="0"/>
        <c:axPos val="l"/>
        <c:majorGridlines/>
        <c:numFmt formatCode="General" sourceLinked="1"/>
        <c:majorTickMark val="none"/>
        <c:minorTickMark val="none"/>
        <c:tickLblPos val="none"/>
        <c:crossAx val="105039360"/>
        <c:crosses val="autoZero"/>
        <c:crossBetween val="between"/>
        <c:majorUnit val="1"/>
      </c:valAx>
    </c:plotArea>
    <c:legend>
      <c:legendPos val="r"/>
      <c:overlay val="0"/>
    </c:legend>
    <c:plotVisOnly val="1"/>
    <c:dispBlanksAs val="gap"/>
    <c:showDLblsOverMax val="0"/>
  </c:chart>
  <c:printSettings>
    <c:headerFooter/>
    <c:pageMargins b="0.75" l="0.7" r="0.7" t="0.75" header="0.3" footer="0.3"/>
    <c:pageSetup paperSize="17"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Identify - Categories and Goals </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u="none" strike="noStrike" baseline="0">
                <a:effectLst/>
              </a:rPr>
              <a:t>Quarterly FY 2015</a:t>
            </a:r>
            <a:endParaRPr lang="en-US"/>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9.2260096087840554E-2"/>
          <c:y val="0.19003943456438629"/>
          <c:w val="0.77603956610940128"/>
          <c:h val="0.72416509486297576"/>
        </c:manualLayout>
      </c:layout>
      <c:bar3DChart>
        <c:barDir val="col"/>
        <c:grouping val="clustered"/>
        <c:varyColors val="0"/>
        <c:ser>
          <c:idx val="0"/>
          <c:order val="0"/>
          <c:tx>
            <c:strRef>
              <c:f>'Chart Data'!$I$1</c:f>
              <c:strCache>
                <c:ptCount val="1"/>
                <c:pt idx="0">
                  <c:v>Quarter 1 </c:v>
                </c:pt>
              </c:strCache>
            </c:strRef>
          </c:tx>
          <c:invertIfNegative val="0"/>
          <c:cat>
            <c:strRef>
              <c:f>'Chart Data'!$H$2:$H$6</c:f>
              <c:strCache>
                <c:ptCount val="5"/>
                <c:pt idx="0">
                  <c:v>Asset Management</c:v>
                </c:pt>
                <c:pt idx="1">
                  <c:v>Business Environment</c:v>
                </c:pt>
                <c:pt idx="2">
                  <c:v>Governance</c:v>
                </c:pt>
                <c:pt idx="3">
                  <c:v>Risk Assessment</c:v>
                </c:pt>
                <c:pt idx="4">
                  <c:v>Risk Management Strategy</c:v>
                </c:pt>
              </c:strCache>
            </c:strRef>
          </c:cat>
          <c:val>
            <c:numRef>
              <c:f>'Chart Data'!$I$2:$I$6</c:f>
              <c:numCache>
                <c:formatCode>General</c:formatCode>
                <c:ptCount val="5"/>
                <c:pt idx="0">
                  <c:v>1</c:v>
                </c:pt>
                <c:pt idx="1">
                  <c:v>3</c:v>
                </c:pt>
                <c:pt idx="2">
                  <c:v>1</c:v>
                </c:pt>
                <c:pt idx="3">
                  <c:v>0</c:v>
                </c:pt>
                <c:pt idx="4">
                  <c:v>1</c:v>
                </c:pt>
              </c:numCache>
            </c:numRef>
          </c:val>
        </c:ser>
        <c:ser>
          <c:idx val="1"/>
          <c:order val="1"/>
          <c:tx>
            <c:strRef>
              <c:f>'Chart Data'!$J$1</c:f>
              <c:strCache>
                <c:ptCount val="1"/>
                <c:pt idx="0">
                  <c:v>Quarter 2</c:v>
                </c:pt>
              </c:strCache>
            </c:strRef>
          </c:tx>
          <c:invertIfNegative val="0"/>
          <c:cat>
            <c:strRef>
              <c:f>'Chart Data'!$H$2:$H$6</c:f>
              <c:strCache>
                <c:ptCount val="5"/>
                <c:pt idx="0">
                  <c:v>Asset Management</c:v>
                </c:pt>
                <c:pt idx="1">
                  <c:v>Business Environment</c:v>
                </c:pt>
                <c:pt idx="2">
                  <c:v>Governance</c:v>
                </c:pt>
                <c:pt idx="3">
                  <c:v>Risk Assessment</c:v>
                </c:pt>
                <c:pt idx="4">
                  <c:v>Risk Management Strategy</c:v>
                </c:pt>
              </c:strCache>
            </c:strRef>
          </c:cat>
          <c:val>
            <c:numRef>
              <c:f>'Chart Data'!$J$2:$J$6</c:f>
              <c:numCache>
                <c:formatCode>General</c:formatCode>
                <c:ptCount val="5"/>
                <c:pt idx="0">
                  <c:v>1</c:v>
                </c:pt>
                <c:pt idx="1">
                  <c:v>3</c:v>
                </c:pt>
                <c:pt idx="2">
                  <c:v>1</c:v>
                </c:pt>
                <c:pt idx="3">
                  <c:v>1</c:v>
                </c:pt>
                <c:pt idx="4">
                  <c:v>1</c:v>
                </c:pt>
              </c:numCache>
            </c:numRef>
          </c:val>
        </c:ser>
        <c:ser>
          <c:idx val="2"/>
          <c:order val="2"/>
          <c:tx>
            <c:strRef>
              <c:f>'Chart Data'!$K$1</c:f>
              <c:strCache>
                <c:ptCount val="1"/>
                <c:pt idx="0">
                  <c:v>Quarter 3</c:v>
                </c:pt>
              </c:strCache>
            </c:strRef>
          </c:tx>
          <c:invertIfNegative val="0"/>
          <c:cat>
            <c:strRef>
              <c:f>'Chart Data'!$H$2:$H$6</c:f>
              <c:strCache>
                <c:ptCount val="5"/>
                <c:pt idx="0">
                  <c:v>Asset Management</c:v>
                </c:pt>
                <c:pt idx="1">
                  <c:v>Business Environment</c:v>
                </c:pt>
                <c:pt idx="2">
                  <c:v>Governance</c:v>
                </c:pt>
                <c:pt idx="3">
                  <c:v>Risk Assessment</c:v>
                </c:pt>
                <c:pt idx="4">
                  <c:v>Risk Management Strategy</c:v>
                </c:pt>
              </c:strCache>
            </c:strRef>
          </c:cat>
          <c:val>
            <c:numRef>
              <c:f>'Chart Data'!$K$2:$K$6</c:f>
              <c:numCache>
                <c:formatCode>General</c:formatCode>
                <c:ptCount val="5"/>
                <c:pt idx="0">
                  <c:v>0</c:v>
                </c:pt>
                <c:pt idx="1">
                  <c:v>0</c:v>
                </c:pt>
                <c:pt idx="2">
                  <c:v>0</c:v>
                </c:pt>
                <c:pt idx="3">
                  <c:v>0</c:v>
                </c:pt>
                <c:pt idx="4">
                  <c:v>0</c:v>
                </c:pt>
              </c:numCache>
            </c:numRef>
          </c:val>
        </c:ser>
        <c:ser>
          <c:idx val="3"/>
          <c:order val="3"/>
          <c:tx>
            <c:strRef>
              <c:f>'Chart Data'!$L$1</c:f>
              <c:strCache>
                <c:ptCount val="1"/>
                <c:pt idx="0">
                  <c:v>Quarter 4</c:v>
                </c:pt>
              </c:strCache>
            </c:strRef>
          </c:tx>
          <c:invertIfNegative val="0"/>
          <c:cat>
            <c:strRef>
              <c:f>'Chart Data'!$H$2:$H$6</c:f>
              <c:strCache>
                <c:ptCount val="5"/>
                <c:pt idx="0">
                  <c:v>Asset Management</c:v>
                </c:pt>
                <c:pt idx="1">
                  <c:v>Business Environment</c:v>
                </c:pt>
                <c:pt idx="2">
                  <c:v>Governance</c:v>
                </c:pt>
                <c:pt idx="3">
                  <c:v>Risk Assessment</c:v>
                </c:pt>
                <c:pt idx="4">
                  <c:v>Risk Management Strategy</c:v>
                </c:pt>
              </c:strCache>
            </c:strRef>
          </c:cat>
          <c:val>
            <c:numRef>
              <c:f>'Chart Data'!$L$2:$L$6</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shape val="box"/>
        <c:axId val="107422464"/>
        <c:axId val="107424000"/>
        <c:axId val="0"/>
      </c:bar3DChart>
      <c:catAx>
        <c:axId val="107422464"/>
        <c:scaling>
          <c:orientation val="minMax"/>
        </c:scaling>
        <c:delete val="0"/>
        <c:axPos val="b"/>
        <c:majorGridlines/>
        <c:majorTickMark val="none"/>
        <c:minorTickMark val="none"/>
        <c:tickLblPos val="nextTo"/>
        <c:txPr>
          <a:bodyPr/>
          <a:lstStyle/>
          <a:p>
            <a:pPr>
              <a:defRPr sz="900" b="1"/>
            </a:pPr>
            <a:endParaRPr lang="en-US"/>
          </a:p>
        </c:txPr>
        <c:crossAx val="107424000"/>
        <c:crosses val="autoZero"/>
        <c:auto val="1"/>
        <c:lblAlgn val="ctr"/>
        <c:lblOffset val="100"/>
        <c:noMultiLvlLbl val="0"/>
      </c:catAx>
      <c:valAx>
        <c:axId val="107424000"/>
        <c:scaling>
          <c:orientation val="minMax"/>
          <c:max val="4"/>
        </c:scaling>
        <c:delete val="0"/>
        <c:axPos val="l"/>
        <c:majorGridlines/>
        <c:numFmt formatCode="General" sourceLinked="1"/>
        <c:majorTickMark val="none"/>
        <c:minorTickMark val="none"/>
        <c:tickLblPos val="none"/>
        <c:crossAx val="107422464"/>
        <c:crosses val="autoZero"/>
        <c:crossBetween val="between"/>
        <c:majorUnit val="1"/>
      </c:valAx>
    </c:plotArea>
    <c:legend>
      <c:legendPos val="r"/>
      <c:overlay val="0"/>
    </c:legend>
    <c:plotVisOnly val="1"/>
    <c:dispBlanksAs val="gap"/>
    <c:showDLblsOverMax val="0"/>
  </c:chart>
  <c:printSettings>
    <c:headerFooter/>
    <c:pageMargins b="0.75" l="0.7" r="0.7" t="0.75" header="0.3" footer="0.3"/>
    <c:pageSetup paperSize="17"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Protect  - Categories and Goals</a:t>
            </a:r>
          </a:p>
          <a:p>
            <a:pPr>
              <a:defRPr/>
            </a:pPr>
            <a:r>
              <a:rPr lang="en-US"/>
              <a:t>Quarterly FY 2015</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9.7027559055118118E-2"/>
          <c:y val="0.2072665632705003"/>
          <c:w val="0.76882516105941312"/>
          <c:h val="0.6678300723773164"/>
        </c:manualLayout>
      </c:layout>
      <c:bar3DChart>
        <c:barDir val="col"/>
        <c:grouping val="clustered"/>
        <c:varyColors val="0"/>
        <c:ser>
          <c:idx val="0"/>
          <c:order val="0"/>
          <c:tx>
            <c:strRef>
              <c:f>'Chart Data'!$I$7</c:f>
              <c:strCache>
                <c:ptCount val="1"/>
                <c:pt idx="0">
                  <c:v>Quarter 1 </c:v>
                </c:pt>
              </c:strCache>
            </c:strRef>
          </c:tx>
          <c:invertIfNegative val="0"/>
          <c:cat>
            <c:strRef>
              <c:f>'Chart Data'!$H$8:$H$13</c:f>
              <c:strCache>
                <c:ptCount val="6"/>
                <c:pt idx="0">
                  <c:v>Access Control</c:v>
                </c:pt>
                <c:pt idx="1">
                  <c:v>Awareness and Training</c:v>
                </c:pt>
                <c:pt idx="2">
                  <c:v>Data Security</c:v>
                </c:pt>
                <c:pt idx="3">
                  <c:v>Information Protection Processes and Procedures</c:v>
                </c:pt>
                <c:pt idx="4">
                  <c:v>Maintenance</c:v>
                </c:pt>
                <c:pt idx="5">
                  <c:v>Protective Technology</c:v>
                </c:pt>
              </c:strCache>
            </c:strRef>
          </c:cat>
          <c:val>
            <c:numRef>
              <c:f>'Chart Data'!$I$8:$I$13</c:f>
              <c:numCache>
                <c:formatCode>General</c:formatCode>
                <c:ptCount val="6"/>
                <c:pt idx="0">
                  <c:v>3</c:v>
                </c:pt>
                <c:pt idx="1">
                  <c:v>2</c:v>
                </c:pt>
                <c:pt idx="2">
                  <c:v>1</c:v>
                </c:pt>
                <c:pt idx="3">
                  <c:v>1</c:v>
                </c:pt>
                <c:pt idx="4">
                  <c:v>1</c:v>
                </c:pt>
                <c:pt idx="5">
                  <c:v>1</c:v>
                </c:pt>
              </c:numCache>
            </c:numRef>
          </c:val>
        </c:ser>
        <c:ser>
          <c:idx val="1"/>
          <c:order val="1"/>
          <c:tx>
            <c:strRef>
              <c:f>'Chart Data'!$J$7</c:f>
              <c:strCache>
                <c:ptCount val="1"/>
                <c:pt idx="0">
                  <c:v>Quarter 2</c:v>
                </c:pt>
              </c:strCache>
            </c:strRef>
          </c:tx>
          <c:invertIfNegative val="0"/>
          <c:cat>
            <c:strRef>
              <c:f>'Chart Data'!$H$8:$H$13</c:f>
              <c:strCache>
                <c:ptCount val="6"/>
                <c:pt idx="0">
                  <c:v>Access Control</c:v>
                </c:pt>
                <c:pt idx="1">
                  <c:v>Awareness and Training</c:v>
                </c:pt>
                <c:pt idx="2">
                  <c:v>Data Security</c:v>
                </c:pt>
                <c:pt idx="3">
                  <c:v>Information Protection Processes and Procedures</c:v>
                </c:pt>
                <c:pt idx="4">
                  <c:v>Maintenance</c:v>
                </c:pt>
                <c:pt idx="5">
                  <c:v>Protective Technology</c:v>
                </c:pt>
              </c:strCache>
            </c:strRef>
          </c:cat>
          <c:val>
            <c:numRef>
              <c:f>'Chart Data'!$J$8:$J$13</c:f>
              <c:numCache>
                <c:formatCode>General</c:formatCode>
                <c:ptCount val="6"/>
                <c:pt idx="0">
                  <c:v>2</c:v>
                </c:pt>
                <c:pt idx="1">
                  <c:v>2</c:v>
                </c:pt>
                <c:pt idx="2">
                  <c:v>1</c:v>
                </c:pt>
                <c:pt idx="3">
                  <c:v>1</c:v>
                </c:pt>
                <c:pt idx="4">
                  <c:v>1</c:v>
                </c:pt>
                <c:pt idx="5">
                  <c:v>1</c:v>
                </c:pt>
              </c:numCache>
            </c:numRef>
          </c:val>
        </c:ser>
        <c:ser>
          <c:idx val="2"/>
          <c:order val="2"/>
          <c:tx>
            <c:strRef>
              <c:f>'Chart Data'!$K$7</c:f>
              <c:strCache>
                <c:ptCount val="1"/>
                <c:pt idx="0">
                  <c:v>Quarter 3</c:v>
                </c:pt>
              </c:strCache>
            </c:strRef>
          </c:tx>
          <c:invertIfNegative val="0"/>
          <c:cat>
            <c:strRef>
              <c:f>'Chart Data'!$H$8:$H$13</c:f>
              <c:strCache>
                <c:ptCount val="6"/>
                <c:pt idx="0">
                  <c:v>Access Control</c:v>
                </c:pt>
                <c:pt idx="1">
                  <c:v>Awareness and Training</c:v>
                </c:pt>
                <c:pt idx="2">
                  <c:v>Data Security</c:v>
                </c:pt>
                <c:pt idx="3">
                  <c:v>Information Protection Processes and Procedures</c:v>
                </c:pt>
                <c:pt idx="4">
                  <c:v>Maintenance</c:v>
                </c:pt>
                <c:pt idx="5">
                  <c:v>Protective Technology</c:v>
                </c:pt>
              </c:strCache>
            </c:strRef>
          </c:cat>
          <c:val>
            <c:numRef>
              <c:f>'Chart Data'!$K$8:$K$13</c:f>
              <c:numCache>
                <c:formatCode>General</c:formatCode>
                <c:ptCount val="6"/>
                <c:pt idx="0">
                  <c:v>0</c:v>
                </c:pt>
                <c:pt idx="1">
                  <c:v>0</c:v>
                </c:pt>
                <c:pt idx="2">
                  <c:v>0</c:v>
                </c:pt>
                <c:pt idx="3">
                  <c:v>0</c:v>
                </c:pt>
                <c:pt idx="4">
                  <c:v>0</c:v>
                </c:pt>
                <c:pt idx="5">
                  <c:v>0</c:v>
                </c:pt>
              </c:numCache>
            </c:numRef>
          </c:val>
        </c:ser>
        <c:ser>
          <c:idx val="3"/>
          <c:order val="3"/>
          <c:tx>
            <c:strRef>
              <c:f>'Chart Data'!$L$7</c:f>
              <c:strCache>
                <c:ptCount val="1"/>
                <c:pt idx="0">
                  <c:v>Quarter 4</c:v>
                </c:pt>
              </c:strCache>
            </c:strRef>
          </c:tx>
          <c:invertIfNegative val="0"/>
          <c:cat>
            <c:strRef>
              <c:f>'Chart Data'!$H$8:$H$13</c:f>
              <c:strCache>
                <c:ptCount val="6"/>
                <c:pt idx="0">
                  <c:v>Access Control</c:v>
                </c:pt>
                <c:pt idx="1">
                  <c:v>Awareness and Training</c:v>
                </c:pt>
                <c:pt idx="2">
                  <c:v>Data Security</c:v>
                </c:pt>
                <c:pt idx="3">
                  <c:v>Information Protection Processes and Procedures</c:v>
                </c:pt>
                <c:pt idx="4">
                  <c:v>Maintenance</c:v>
                </c:pt>
                <c:pt idx="5">
                  <c:v>Protective Technology</c:v>
                </c:pt>
              </c:strCache>
            </c:strRef>
          </c:cat>
          <c:val>
            <c:numRef>
              <c:f>'Chart Data'!$L$8:$L$13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shape val="box"/>
        <c:axId val="107475328"/>
        <c:axId val="107476864"/>
        <c:axId val="0"/>
      </c:bar3DChart>
      <c:catAx>
        <c:axId val="107475328"/>
        <c:scaling>
          <c:orientation val="minMax"/>
        </c:scaling>
        <c:delete val="0"/>
        <c:axPos val="b"/>
        <c:majorGridlines/>
        <c:majorTickMark val="none"/>
        <c:minorTickMark val="none"/>
        <c:tickLblPos val="nextTo"/>
        <c:txPr>
          <a:bodyPr/>
          <a:lstStyle/>
          <a:p>
            <a:pPr>
              <a:defRPr sz="900" b="1"/>
            </a:pPr>
            <a:endParaRPr lang="en-US"/>
          </a:p>
        </c:txPr>
        <c:crossAx val="107476864"/>
        <c:crosses val="autoZero"/>
        <c:auto val="1"/>
        <c:lblAlgn val="ctr"/>
        <c:lblOffset val="100"/>
        <c:noMultiLvlLbl val="0"/>
      </c:catAx>
      <c:valAx>
        <c:axId val="107476864"/>
        <c:scaling>
          <c:orientation val="minMax"/>
          <c:max val="4"/>
        </c:scaling>
        <c:delete val="0"/>
        <c:axPos val="l"/>
        <c:majorGridlines/>
        <c:numFmt formatCode="General" sourceLinked="1"/>
        <c:majorTickMark val="none"/>
        <c:minorTickMark val="none"/>
        <c:tickLblPos val="none"/>
        <c:crossAx val="107475328"/>
        <c:crosses val="autoZero"/>
        <c:crossBetween val="between"/>
        <c:majorUnit val="1"/>
      </c:valAx>
    </c:plotArea>
    <c:legend>
      <c:legendPos val="r"/>
      <c:overlay val="0"/>
    </c:legend>
    <c:plotVisOnly val="1"/>
    <c:dispBlanksAs val="gap"/>
    <c:showDLblsOverMax val="0"/>
  </c:chart>
  <c:printSettings>
    <c:headerFooter/>
    <c:pageMargins b="0.75" l="0.7" r="0.7" t="0.75" header="0.3" footer="0.3"/>
    <c:pageSetup paperSize="17"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Detect - Categories and Goal</a:t>
            </a:r>
          </a:p>
          <a:p>
            <a:pPr>
              <a:defRPr/>
            </a:pPr>
            <a:r>
              <a:rPr lang="en-US"/>
              <a:t>Quarterly FY 2015</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9.5764932792491861E-2"/>
          <c:y val="0.20422353455818021"/>
          <c:w val="0.77640091863517069"/>
          <c:h val="0.71432017020599703"/>
        </c:manualLayout>
      </c:layout>
      <c:bar3DChart>
        <c:barDir val="col"/>
        <c:grouping val="clustered"/>
        <c:varyColors val="0"/>
        <c:ser>
          <c:idx val="0"/>
          <c:order val="0"/>
          <c:tx>
            <c:strRef>
              <c:f>'Chart Data'!$I$14</c:f>
              <c:strCache>
                <c:ptCount val="1"/>
                <c:pt idx="0">
                  <c:v>Quarter 1 </c:v>
                </c:pt>
              </c:strCache>
            </c:strRef>
          </c:tx>
          <c:invertIfNegative val="0"/>
          <c:cat>
            <c:strRef>
              <c:f>'Chart Data'!$H$15:$H$17</c:f>
              <c:strCache>
                <c:ptCount val="3"/>
                <c:pt idx="0">
                  <c:v>Anomalies and Events</c:v>
                </c:pt>
                <c:pt idx="1">
                  <c:v>Security Continuous Monitoring</c:v>
                </c:pt>
                <c:pt idx="2">
                  <c:v>Detection Processes</c:v>
                </c:pt>
              </c:strCache>
            </c:strRef>
          </c:cat>
          <c:val>
            <c:numRef>
              <c:f>'Chart Data'!$I$15:$I$17</c:f>
              <c:numCache>
                <c:formatCode>General</c:formatCode>
                <c:ptCount val="3"/>
                <c:pt idx="0">
                  <c:v>1</c:v>
                </c:pt>
                <c:pt idx="1">
                  <c:v>1</c:v>
                </c:pt>
                <c:pt idx="2">
                  <c:v>1</c:v>
                </c:pt>
              </c:numCache>
            </c:numRef>
          </c:val>
        </c:ser>
        <c:ser>
          <c:idx val="1"/>
          <c:order val="1"/>
          <c:tx>
            <c:strRef>
              <c:f>'Chart Data'!$J$14</c:f>
              <c:strCache>
                <c:ptCount val="1"/>
                <c:pt idx="0">
                  <c:v>Quarter 2</c:v>
                </c:pt>
              </c:strCache>
            </c:strRef>
          </c:tx>
          <c:invertIfNegative val="0"/>
          <c:cat>
            <c:strRef>
              <c:f>'Chart Data'!$H$15:$H$17</c:f>
              <c:strCache>
                <c:ptCount val="3"/>
                <c:pt idx="0">
                  <c:v>Anomalies and Events</c:v>
                </c:pt>
                <c:pt idx="1">
                  <c:v>Security Continuous Monitoring</c:v>
                </c:pt>
                <c:pt idx="2">
                  <c:v>Detection Processes</c:v>
                </c:pt>
              </c:strCache>
            </c:strRef>
          </c:cat>
          <c:val>
            <c:numRef>
              <c:f>'Chart Data'!$J$15:$J$17</c:f>
              <c:numCache>
                <c:formatCode>General</c:formatCode>
                <c:ptCount val="3"/>
                <c:pt idx="0">
                  <c:v>2</c:v>
                </c:pt>
                <c:pt idx="1">
                  <c:v>2</c:v>
                </c:pt>
                <c:pt idx="2">
                  <c:v>2</c:v>
                </c:pt>
              </c:numCache>
            </c:numRef>
          </c:val>
        </c:ser>
        <c:ser>
          <c:idx val="2"/>
          <c:order val="2"/>
          <c:tx>
            <c:strRef>
              <c:f>'Chart Data'!$K$14</c:f>
              <c:strCache>
                <c:ptCount val="1"/>
                <c:pt idx="0">
                  <c:v>Quarter 3</c:v>
                </c:pt>
              </c:strCache>
            </c:strRef>
          </c:tx>
          <c:invertIfNegative val="0"/>
          <c:cat>
            <c:strRef>
              <c:f>'Chart Data'!$H$15:$H$17</c:f>
              <c:strCache>
                <c:ptCount val="3"/>
                <c:pt idx="0">
                  <c:v>Anomalies and Events</c:v>
                </c:pt>
                <c:pt idx="1">
                  <c:v>Security Continuous Monitoring</c:v>
                </c:pt>
                <c:pt idx="2">
                  <c:v>Detection Processes</c:v>
                </c:pt>
              </c:strCache>
            </c:strRef>
          </c:cat>
          <c:val>
            <c:numRef>
              <c:f>'Chart Data'!$K$15:$K$17</c:f>
              <c:numCache>
                <c:formatCode>General</c:formatCode>
                <c:ptCount val="3"/>
                <c:pt idx="0">
                  <c:v>0</c:v>
                </c:pt>
                <c:pt idx="1">
                  <c:v>0</c:v>
                </c:pt>
                <c:pt idx="2">
                  <c:v>0</c:v>
                </c:pt>
              </c:numCache>
            </c:numRef>
          </c:val>
        </c:ser>
        <c:ser>
          <c:idx val="3"/>
          <c:order val="3"/>
          <c:tx>
            <c:strRef>
              <c:f>'Chart Data'!$L$14</c:f>
              <c:strCache>
                <c:ptCount val="1"/>
                <c:pt idx="0">
                  <c:v>Quarter 4</c:v>
                </c:pt>
              </c:strCache>
            </c:strRef>
          </c:tx>
          <c:invertIfNegative val="0"/>
          <c:cat>
            <c:strRef>
              <c:f>'Chart Data'!$H$15:$H$17</c:f>
              <c:strCache>
                <c:ptCount val="3"/>
                <c:pt idx="0">
                  <c:v>Anomalies and Events</c:v>
                </c:pt>
                <c:pt idx="1">
                  <c:v>Security Continuous Monitoring</c:v>
                </c:pt>
                <c:pt idx="2">
                  <c:v>Detection Processes</c:v>
                </c:pt>
              </c:strCache>
            </c:strRef>
          </c:cat>
          <c:val>
            <c:numRef>
              <c:f>'Chart Data'!$L$15:$L$17</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shape val="box"/>
        <c:axId val="107544960"/>
        <c:axId val="107546496"/>
        <c:axId val="0"/>
      </c:bar3DChart>
      <c:catAx>
        <c:axId val="107544960"/>
        <c:scaling>
          <c:orientation val="minMax"/>
        </c:scaling>
        <c:delete val="0"/>
        <c:axPos val="b"/>
        <c:majorGridlines/>
        <c:minorGridlines/>
        <c:majorTickMark val="none"/>
        <c:minorTickMark val="none"/>
        <c:tickLblPos val="nextTo"/>
        <c:txPr>
          <a:bodyPr/>
          <a:lstStyle/>
          <a:p>
            <a:pPr>
              <a:defRPr b="1"/>
            </a:pPr>
            <a:endParaRPr lang="en-US"/>
          </a:p>
        </c:txPr>
        <c:crossAx val="107546496"/>
        <c:crosses val="autoZero"/>
        <c:auto val="1"/>
        <c:lblAlgn val="ctr"/>
        <c:lblOffset val="100"/>
        <c:noMultiLvlLbl val="0"/>
      </c:catAx>
      <c:valAx>
        <c:axId val="107546496"/>
        <c:scaling>
          <c:orientation val="minMax"/>
          <c:max val="4"/>
        </c:scaling>
        <c:delete val="0"/>
        <c:axPos val="l"/>
        <c:majorGridlines/>
        <c:numFmt formatCode="General" sourceLinked="1"/>
        <c:majorTickMark val="none"/>
        <c:minorTickMark val="none"/>
        <c:tickLblPos val="none"/>
        <c:crossAx val="107544960"/>
        <c:crosses val="autoZero"/>
        <c:crossBetween val="between"/>
        <c:majorUnit val="1"/>
      </c:valAx>
    </c:plotArea>
    <c:legend>
      <c:legendPos val="r"/>
      <c:overlay val="0"/>
    </c:legend>
    <c:plotVisOnly val="1"/>
    <c:dispBlanksAs val="gap"/>
    <c:showDLblsOverMax val="0"/>
  </c:chart>
  <c:printSettings>
    <c:headerFooter/>
    <c:pageMargins b="0.75" l="0.7" r="0.7" t="0.75" header="0.3" footer="0.3"/>
    <c:pageSetup paperSize="17"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Respond - Categories and Goals</a:t>
            </a:r>
          </a:p>
          <a:p>
            <a:pPr>
              <a:defRPr/>
            </a:pPr>
            <a:r>
              <a:rPr lang="en-US"/>
              <a:t>Quarterly FY 2015</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9.5764932792491861E-2"/>
          <c:y val="0.20169828203292767"/>
          <c:w val="0.77640091863517069"/>
          <c:h val="0.71684542273124963"/>
        </c:manualLayout>
      </c:layout>
      <c:bar3DChart>
        <c:barDir val="col"/>
        <c:grouping val="clustered"/>
        <c:varyColors val="0"/>
        <c:ser>
          <c:idx val="0"/>
          <c:order val="0"/>
          <c:tx>
            <c:strRef>
              <c:f>'Chart Data'!$I$18</c:f>
              <c:strCache>
                <c:ptCount val="1"/>
                <c:pt idx="0">
                  <c:v>Quarter 1 </c:v>
                </c:pt>
              </c:strCache>
            </c:strRef>
          </c:tx>
          <c:invertIfNegative val="0"/>
          <c:cat>
            <c:strRef>
              <c:f>'Chart Data'!$H$19:$H$23</c:f>
              <c:strCache>
                <c:ptCount val="5"/>
                <c:pt idx="0">
                  <c:v>Response Planning</c:v>
                </c:pt>
                <c:pt idx="1">
                  <c:v>Communications</c:v>
                </c:pt>
                <c:pt idx="2">
                  <c:v>Analysis</c:v>
                </c:pt>
                <c:pt idx="3">
                  <c:v>Mitigation</c:v>
                </c:pt>
                <c:pt idx="4">
                  <c:v>Improvements</c:v>
                </c:pt>
              </c:strCache>
            </c:strRef>
          </c:cat>
          <c:val>
            <c:numRef>
              <c:f>'Chart Data'!$I$19:$I$23</c:f>
              <c:numCache>
                <c:formatCode>General</c:formatCode>
                <c:ptCount val="5"/>
                <c:pt idx="0">
                  <c:v>2</c:v>
                </c:pt>
                <c:pt idx="1">
                  <c:v>2</c:v>
                </c:pt>
                <c:pt idx="2">
                  <c:v>1</c:v>
                </c:pt>
                <c:pt idx="3">
                  <c:v>2</c:v>
                </c:pt>
                <c:pt idx="4">
                  <c:v>2</c:v>
                </c:pt>
              </c:numCache>
            </c:numRef>
          </c:val>
        </c:ser>
        <c:ser>
          <c:idx val="1"/>
          <c:order val="1"/>
          <c:tx>
            <c:strRef>
              <c:f>'Chart Data'!$J$18</c:f>
              <c:strCache>
                <c:ptCount val="1"/>
                <c:pt idx="0">
                  <c:v>Quarter 2</c:v>
                </c:pt>
              </c:strCache>
            </c:strRef>
          </c:tx>
          <c:invertIfNegative val="0"/>
          <c:cat>
            <c:strRef>
              <c:f>'Chart Data'!$H$19:$H$23</c:f>
              <c:strCache>
                <c:ptCount val="5"/>
                <c:pt idx="0">
                  <c:v>Response Planning</c:v>
                </c:pt>
                <c:pt idx="1">
                  <c:v>Communications</c:v>
                </c:pt>
                <c:pt idx="2">
                  <c:v>Analysis</c:v>
                </c:pt>
                <c:pt idx="3">
                  <c:v>Mitigation</c:v>
                </c:pt>
                <c:pt idx="4">
                  <c:v>Improvements</c:v>
                </c:pt>
              </c:strCache>
            </c:strRef>
          </c:cat>
          <c:val>
            <c:numRef>
              <c:f>'Chart Data'!$J$19:$J$23</c:f>
              <c:numCache>
                <c:formatCode>General</c:formatCode>
                <c:ptCount val="5"/>
                <c:pt idx="0">
                  <c:v>1</c:v>
                </c:pt>
                <c:pt idx="1">
                  <c:v>1</c:v>
                </c:pt>
                <c:pt idx="2">
                  <c:v>1</c:v>
                </c:pt>
                <c:pt idx="3">
                  <c:v>1</c:v>
                </c:pt>
                <c:pt idx="4">
                  <c:v>1</c:v>
                </c:pt>
              </c:numCache>
            </c:numRef>
          </c:val>
        </c:ser>
        <c:ser>
          <c:idx val="2"/>
          <c:order val="2"/>
          <c:tx>
            <c:strRef>
              <c:f>'Chart Data'!$K$18</c:f>
              <c:strCache>
                <c:ptCount val="1"/>
                <c:pt idx="0">
                  <c:v>Quarter 3</c:v>
                </c:pt>
              </c:strCache>
            </c:strRef>
          </c:tx>
          <c:invertIfNegative val="0"/>
          <c:cat>
            <c:strRef>
              <c:f>'Chart Data'!$H$19:$H$23</c:f>
              <c:strCache>
                <c:ptCount val="5"/>
                <c:pt idx="0">
                  <c:v>Response Planning</c:v>
                </c:pt>
                <c:pt idx="1">
                  <c:v>Communications</c:v>
                </c:pt>
                <c:pt idx="2">
                  <c:v>Analysis</c:v>
                </c:pt>
                <c:pt idx="3">
                  <c:v>Mitigation</c:v>
                </c:pt>
                <c:pt idx="4">
                  <c:v>Improvements</c:v>
                </c:pt>
              </c:strCache>
            </c:strRef>
          </c:cat>
          <c:val>
            <c:numRef>
              <c:f>'Chart Data'!$K$19:$K$23</c:f>
              <c:numCache>
                <c:formatCode>General</c:formatCode>
                <c:ptCount val="5"/>
                <c:pt idx="0">
                  <c:v>0</c:v>
                </c:pt>
                <c:pt idx="1">
                  <c:v>0</c:v>
                </c:pt>
                <c:pt idx="2">
                  <c:v>0</c:v>
                </c:pt>
                <c:pt idx="3">
                  <c:v>0</c:v>
                </c:pt>
                <c:pt idx="4">
                  <c:v>0</c:v>
                </c:pt>
              </c:numCache>
            </c:numRef>
          </c:val>
        </c:ser>
        <c:ser>
          <c:idx val="3"/>
          <c:order val="3"/>
          <c:tx>
            <c:strRef>
              <c:f>'Chart Data'!$L$18</c:f>
              <c:strCache>
                <c:ptCount val="1"/>
                <c:pt idx="0">
                  <c:v>Quarter 4</c:v>
                </c:pt>
              </c:strCache>
            </c:strRef>
          </c:tx>
          <c:invertIfNegative val="0"/>
          <c:cat>
            <c:strRef>
              <c:f>'Chart Data'!$H$19:$H$23</c:f>
              <c:strCache>
                <c:ptCount val="5"/>
                <c:pt idx="0">
                  <c:v>Response Planning</c:v>
                </c:pt>
                <c:pt idx="1">
                  <c:v>Communications</c:v>
                </c:pt>
                <c:pt idx="2">
                  <c:v>Analysis</c:v>
                </c:pt>
                <c:pt idx="3">
                  <c:v>Mitigation</c:v>
                </c:pt>
                <c:pt idx="4">
                  <c:v>Improvements</c:v>
                </c:pt>
              </c:strCache>
            </c:strRef>
          </c:cat>
          <c:val>
            <c:numRef>
              <c:f>'Chart Data'!$L$19:$L$23</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shape val="box"/>
        <c:axId val="107676416"/>
        <c:axId val="107677952"/>
        <c:axId val="0"/>
      </c:bar3DChart>
      <c:catAx>
        <c:axId val="107676416"/>
        <c:scaling>
          <c:orientation val="minMax"/>
        </c:scaling>
        <c:delete val="0"/>
        <c:axPos val="b"/>
        <c:majorGridlines/>
        <c:majorTickMark val="none"/>
        <c:minorTickMark val="none"/>
        <c:tickLblPos val="nextTo"/>
        <c:txPr>
          <a:bodyPr/>
          <a:lstStyle/>
          <a:p>
            <a:pPr>
              <a:defRPr b="1"/>
            </a:pPr>
            <a:endParaRPr lang="en-US"/>
          </a:p>
        </c:txPr>
        <c:crossAx val="107677952"/>
        <c:crosses val="autoZero"/>
        <c:auto val="1"/>
        <c:lblAlgn val="ctr"/>
        <c:lblOffset val="100"/>
        <c:noMultiLvlLbl val="0"/>
      </c:catAx>
      <c:valAx>
        <c:axId val="107677952"/>
        <c:scaling>
          <c:orientation val="minMax"/>
          <c:max val="4"/>
        </c:scaling>
        <c:delete val="0"/>
        <c:axPos val="l"/>
        <c:majorGridlines/>
        <c:numFmt formatCode="General" sourceLinked="1"/>
        <c:majorTickMark val="none"/>
        <c:minorTickMark val="none"/>
        <c:tickLblPos val="none"/>
        <c:crossAx val="107676416"/>
        <c:crosses val="autoZero"/>
        <c:crossBetween val="between"/>
        <c:majorUnit val="1"/>
      </c:valAx>
    </c:plotArea>
    <c:legend>
      <c:legendPos val="r"/>
      <c:overlay val="0"/>
    </c:legend>
    <c:plotVisOnly val="1"/>
    <c:dispBlanksAs val="gap"/>
    <c:showDLblsOverMax val="0"/>
  </c:chart>
  <c:printSettings>
    <c:headerFooter/>
    <c:pageMargins b="0.75" l="0.7" r="0.7" t="0.75" header="0.3" footer="0.3"/>
    <c:pageSetup paperSize="17"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Recover - Categories and Goals</a:t>
            </a:r>
          </a:p>
          <a:p>
            <a:pPr>
              <a:defRPr/>
            </a:pPr>
            <a:r>
              <a:rPr lang="en-US"/>
              <a:t>Quarterly FY 2015</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9.3239680267239333E-2"/>
          <c:y val="0.20474131074524779"/>
          <c:w val="0.77892617116042318"/>
          <c:h val="0.73199693788276476"/>
        </c:manualLayout>
      </c:layout>
      <c:bar3DChart>
        <c:barDir val="col"/>
        <c:grouping val="clustered"/>
        <c:varyColors val="0"/>
        <c:ser>
          <c:idx val="0"/>
          <c:order val="0"/>
          <c:tx>
            <c:strRef>
              <c:f>'Chart Data'!$I$24</c:f>
              <c:strCache>
                <c:ptCount val="1"/>
                <c:pt idx="0">
                  <c:v>Quarter 1 </c:v>
                </c:pt>
              </c:strCache>
            </c:strRef>
          </c:tx>
          <c:invertIfNegative val="0"/>
          <c:cat>
            <c:strRef>
              <c:f>'Chart Data'!$H$25:$H$27</c:f>
              <c:strCache>
                <c:ptCount val="3"/>
                <c:pt idx="0">
                  <c:v>Recovery Planning</c:v>
                </c:pt>
                <c:pt idx="1">
                  <c:v>Improvements</c:v>
                </c:pt>
                <c:pt idx="2">
                  <c:v>Communications</c:v>
                </c:pt>
              </c:strCache>
            </c:strRef>
          </c:cat>
          <c:val>
            <c:numRef>
              <c:f>'Chart Data'!$I$25:$I$27</c:f>
              <c:numCache>
                <c:formatCode>General</c:formatCode>
                <c:ptCount val="3"/>
                <c:pt idx="0">
                  <c:v>2</c:v>
                </c:pt>
                <c:pt idx="1">
                  <c:v>1</c:v>
                </c:pt>
                <c:pt idx="2">
                  <c:v>2</c:v>
                </c:pt>
              </c:numCache>
            </c:numRef>
          </c:val>
        </c:ser>
        <c:ser>
          <c:idx val="1"/>
          <c:order val="1"/>
          <c:tx>
            <c:strRef>
              <c:f>'Chart Data'!$J$24</c:f>
              <c:strCache>
                <c:ptCount val="1"/>
                <c:pt idx="0">
                  <c:v>Quarter 2</c:v>
                </c:pt>
              </c:strCache>
            </c:strRef>
          </c:tx>
          <c:invertIfNegative val="0"/>
          <c:cat>
            <c:strRef>
              <c:f>'Chart Data'!$H$25:$H$27</c:f>
              <c:strCache>
                <c:ptCount val="3"/>
                <c:pt idx="0">
                  <c:v>Recovery Planning</c:v>
                </c:pt>
                <c:pt idx="1">
                  <c:v>Improvements</c:v>
                </c:pt>
                <c:pt idx="2">
                  <c:v>Communications</c:v>
                </c:pt>
              </c:strCache>
            </c:strRef>
          </c:cat>
          <c:val>
            <c:numRef>
              <c:f>'Chart Data'!$J$25:$J$27</c:f>
              <c:numCache>
                <c:formatCode>General</c:formatCode>
                <c:ptCount val="3"/>
                <c:pt idx="0">
                  <c:v>1</c:v>
                </c:pt>
                <c:pt idx="1">
                  <c:v>1</c:v>
                </c:pt>
                <c:pt idx="2">
                  <c:v>2</c:v>
                </c:pt>
              </c:numCache>
            </c:numRef>
          </c:val>
        </c:ser>
        <c:ser>
          <c:idx val="2"/>
          <c:order val="2"/>
          <c:tx>
            <c:strRef>
              <c:f>'Chart Data'!$K$24</c:f>
              <c:strCache>
                <c:ptCount val="1"/>
                <c:pt idx="0">
                  <c:v>Quarter 3</c:v>
                </c:pt>
              </c:strCache>
            </c:strRef>
          </c:tx>
          <c:invertIfNegative val="0"/>
          <c:cat>
            <c:strRef>
              <c:f>'Chart Data'!$H$25:$H$27</c:f>
              <c:strCache>
                <c:ptCount val="3"/>
                <c:pt idx="0">
                  <c:v>Recovery Planning</c:v>
                </c:pt>
                <c:pt idx="1">
                  <c:v>Improvements</c:v>
                </c:pt>
                <c:pt idx="2">
                  <c:v>Communications</c:v>
                </c:pt>
              </c:strCache>
            </c:strRef>
          </c:cat>
          <c:val>
            <c:numRef>
              <c:f>'Chart Data'!$K$25:$K$27</c:f>
              <c:numCache>
                <c:formatCode>General</c:formatCode>
                <c:ptCount val="3"/>
                <c:pt idx="0">
                  <c:v>0</c:v>
                </c:pt>
                <c:pt idx="1">
                  <c:v>0</c:v>
                </c:pt>
                <c:pt idx="2">
                  <c:v>0</c:v>
                </c:pt>
              </c:numCache>
            </c:numRef>
          </c:val>
        </c:ser>
        <c:ser>
          <c:idx val="3"/>
          <c:order val="3"/>
          <c:tx>
            <c:strRef>
              <c:f>'Chart Data'!$L$24</c:f>
              <c:strCache>
                <c:ptCount val="1"/>
                <c:pt idx="0">
                  <c:v>Quarter 4</c:v>
                </c:pt>
              </c:strCache>
            </c:strRef>
          </c:tx>
          <c:invertIfNegative val="0"/>
          <c:cat>
            <c:strRef>
              <c:f>'Chart Data'!$H$25:$H$27</c:f>
              <c:strCache>
                <c:ptCount val="3"/>
                <c:pt idx="0">
                  <c:v>Recovery Planning</c:v>
                </c:pt>
                <c:pt idx="1">
                  <c:v>Improvements</c:v>
                </c:pt>
                <c:pt idx="2">
                  <c:v>Communications</c:v>
                </c:pt>
              </c:strCache>
            </c:strRef>
          </c:cat>
          <c:val>
            <c:numRef>
              <c:f>'Chart Data'!$L$25:$L$27</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shape val="box"/>
        <c:axId val="107751680"/>
        <c:axId val="107765760"/>
        <c:axId val="0"/>
      </c:bar3DChart>
      <c:catAx>
        <c:axId val="107751680"/>
        <c:scaling>
          <c:orientation val="minMax"/>
        </c:scaling>
        <c:delete val="0"/>
        <c:axPos val="b"/>
        <c:majorGridlines/>
        <c:majorTickMark val="none"/>
        <c:minorTickMark val="none"/>
        <c:tickLblPos val="nextTo"/>
        <c:txPr>
          <a:bodyPr/>
          <a:lstStyle/>
          <a:p>
            <a:pPr>
              <a:defRPr b="1"/>
            </a:pPr>
            <a:endParaRPr lang="en-US"/>
          </a:p>
        </c:txPr>
        <c:crossAx val="107765760"/>
        <c:crosses val="autoZero"/>
        <c:auto val="1"/>
        <c:lblAlgn val="ctr"/>
        <c:lblOffset val="100"/>
        <c:noMultiLvlLbl val="0"/>
      </c:catAx>
      <c:valAx>
        <c:axId val="107765760"/>
        <c:scaling>
          <c:orientation val="minMax"/>
          <c:max val="4"/>
        </c:scaling>
        <c:delete val="0"/>
        <c:axPos val="l"/>
        <c:majorGridlines/>
        <c:numFmt formatCode="General" sourceLinked="1"/>
        <c:majorTickMark val="none"/>
        <c:minorTickMark val="none"/>
        <c:tickLblPos val="none"/>
        <c:crossAx val="107751680"/>
        <c:crosses val="autoZero"/>
        <c:crossBetween val="between"/>
        <c:majorUnit val="1"/>
      </c:valAx>
    </c:plotArea>
    <c:legend>
      <c:legendPos val="r"/>
      <c:overlay val="0"/>
    </c:legend>
    <c:plotVisOnly val="1"/>
    <c:dispBlanksAs val="gap"/>
    <c:showDLblsOverMax val="0"/>
  </c:chart>
  <c:printSettings>
    <c:headerFooter/>
    <c:pageMargins b="0.75" l="0.7" r="0.7" t="0.75" header="0.3" footer="0.3"/>
    <c:pageSetup paperSize="17"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38380</xdr:colOff>
      <xdr:row>10</xdr:row>
      <xdr:rowOff>45554</xdr:rowOff>
    </xdr:from>
    <xdr:to>
      <xdr:col>19</xdr:col>
      <xdr:colOff>294535</xdr:colOff>
      <xdr:row>36</xdr:row>
      <xdr:rowOff>121754</xdr:rowOff>
    </xdr:to>
    <xdr:graphicFrame macro="">
      <xdr:nvGraphicFramePr>
        <xdr:cNvPr id="2" name="Chart 1" title="Identif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20707</xdr:colOff>
      <xdr:row>57</xdr:row>
      <xdr:rowOff>24922</xdr:rowOff>
    </xdr:from>
    <xdr:to>
      <xdr:col>19</xdr:col>
      <xdr:colOff>276862</xdr:colOff>
      <xdr:row>83</xdr:row>
      <xdr:rowOff>101122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601746</xdr:colOff>
      <xdr:row>105</xdr:row>
      <xdr:rowOff>33205</xdr:rowOff>
    </xdr:from>
    <xdr:to>
      <xdr:col>19</xdr:col>
      <xdr:colOff>250091</xdr:colOff>
      <xdr:row>131</xdr:row>
      <xdr:rowOff>109405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14717</xdr:colOff>
      <xdr:row>152</xdr:row>
      <xdr:rowOff>34240</xdr:rowOff>
    </xdr:from>
    <xdr:to>
      <xdr:col>19</xdr:col>
      <xdr:colOff>270280</xdr:colOff>
      <xdr:row>178</xdr:row>
      <xdr:rowOff>110440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10058</xdr:colOff>
      <xdr:row>199</xdr:row>
      <xdr:rowOff>28101</xdr:rowOff>
    </xdr:from>
    <xdr:to>
      <xdr:col>19</xdr:col>
      <xdr:colOff>265621</xdr:colOff>
      <xdr:row>225</xdr:row>
      <xdr:rowOff>104301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24996</xdr:colOff>
      <xdr:row>245</xdr:row>
      <xdr:rowOff>27509</xdr:rowOff>
    </xdr:from>
    <xdr:to>
      <xdr:col>19</xdr:col>
      <xdr:colOff>286253</xdr:colOff>
      <xdr:row>271</xdr:row>
      <xdr:rowOff>103709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0.13382</cdr:x>
      <cdr:y>0.33098</cdr:y>
    </cdr:from>
    <cdr:to>
      <cdr:x>0.27899</cdr:x>
      <cdr:y>0.33098</cdr:y>
    </cdr:to>
    <cdr:cxnSp macro="">
      <cdr:nvCxnSpPr>
        <cdr:cNvPr id="3" name="Straight Connector 2"/>
        <cdr:cNvCxnSpPr/>
      </cdr:nvCxnSpPr>
      <cdr:spPr>
        <a:xfrm xmlns:a="http://schemas.openxmlformats.org/drawingml/2006/main" flipV="1">
          <a:off x="1346000" y="1664585"/>
          <a:ext cx="1460178" cy="0"/>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0.07802</cdr:x>
      <cdr:y>0.88307</cdr:y>
    </cdr:from>
    <cdr:to>
      <cdr:x>0.22757</cdr:x>
      <cdr:y>1</cdr:y>
    </cdr:to>
    <cdr:sp macro="" textlink="">
      <cdr:nvSpPr>
        <cdr:cNvPr id="5" name="TextBox 4"/>
        <cdr:cNvSpPr txBox="1"/>
      </cdr:nvSpPr>
      <cdr:spPr>
        <a:xfrm xmlns:a="http://schemas.openxmlformats.org/drawingml/2006/main">
          <a:off x="571501" y="3452813"/>
          <a:ext cx="1095374" cy="4571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0.23781</cdr:x>
      <cdr:y>0.9152</cdr:y>
    </cdr:from>
    <cdr:to>
      <cdr:x>0.34898</cdr:x>
      <cdr:y>0.99524</cdr:y>
    </cdr:to>
    <cdr:sp macro="" textlink="">
      <cdr:nvSpPr>
        <cdr:cNvPr id="10" name="TextBox 9"/>
        <cdr:cNvSpPr txBox="1"/>
      </cdr:nvSpPr>
      <cdr:spPr>
        <a:xfrm xmlns:a="http://schemas.openxmlformats.org/drawingml/2006/main">
          <a:off x="1736726" y="3578454"/>
          <a:ext cx="811893" cy="312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0.3906</cdr:x>
      <cdr:y>0.92332</cdr:y>
    </cdr:from>
    <cdr:to>
      <cdr:x>0.50363</cdr:x>
      <cdr:y>0.99524</cdr:y>
    </cdr:to>
    <cdr:sp macro="" textlink="">
      <cdr:nvSpPr>
        <cdr:cNvPr id="14" name="TextBox 13"/>
        <cdr:cNvSpPr txBox="1"/>
      </cdr:nvSpPr>
      <cdr:spPr>
        <a:xfrm xmlns:a="http://schemas.openxmlformats.org/drawingml/2006/main">
          <a:off x="2852512" y="3610203"/>
          <a:ext cx="825500" cy="2812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0.7087</cdr:y>
    </cdr:from>
    <cdr:to>
      <cdr:x>0.11296</cdr:x>
      <cdr:y>0.75508</cdr:y>
    </cdr:to>
    <cdr:sp macro="" textlink="">
      <cdr:nvSpPr>
        <cdr:cNvPr id="2" name="TextBox 1"/>
        <cdr:cNvSpPr txBox="1"/>
      </cdr:nvSpPr>
      <cdr:spPr>
        <a:xfrm xmlns:a="http://schemas.openxmlformats.org/drawingml/2006/main">
          <a:off x="0" y="3564218"/>
          <a:ext cx="1136197" cy="233254"/>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US" sz="1400" b="1"/>
            <a:t>Partial</a:t>
          </a:r>
        </a:p>
      </cdr:txBody>
    </cdr:sp>
  </cdr:relSizeAnchor>
  <cdr:relSizeAnchor xmlns:cdr="http://schemas.openxmlformats.org/drawingml/2006/chartDrawing">
    <cdr:from>
      <cdr:x>0.01756</cdr:x>
      <cdr:y>0.51391</cdr:y>
    </cdr:from>
    <cdr:to>
      <cdr:x>0.10341</cdr:x>
      <cdr:y>0.55102</cdr:y>
    </cdr:to>
    <cdr:sp macro="" textlink="">
      <cdr:nvSpPr>
        <cdr:cNvPr id="4" name="TextBox 3"/>
        <cdr:cNvSpPr txBox="1"/>
      </cdr:nvSpPr>
      <cdr:spPr>
        <a:xfrm xmlns:a="http://schemas.openxmlformats.org/drawingml/2006/main">
          <a:off x="171450" y="2638425"/>
          <a:ext cx="8382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0.48363</cdr:y>
    </cdr:from>
    <cdr:to>
      <cdr:x>0.11093</cdr:x>
      <cdr:y>0.61047</cdr:y>
    </cdr:to>
    <cdr:sp macro="" textlink="">
      <cdr:nvSpPr>
        <cdr:cNvPr id="7" name="TextBox 6"/>
        <cdr:cNvSpPr txBox="1"/>
      </cdr:nvSpPr>
      <cdr:spPr>
        <a:xfrm xmlns:a="http://schemas.openxmlformats.org/drawingml/2006/main">
          <a:off x="0" y="2432277"/>
          <a:ext cx="1115786" cy="63790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400" b="1"/>
            <a:t>Risk Informed</a:t>
          </a:r>
        </a:p>
      </cdr:txBody>
    </cdr:sp>
  </cdr:relSizeAnchor>
  <cdr:relSizeAnchor xmlns:cdr="http://schemas.openxmlformats.org/drawingml/2006/chartDrawing">
    <cdr:from>
      <cdr:x>0</cdr:x>
      <cdr:y>0.33619</cdr:y>
    </cdr:from>
    <cdr:to>
      <cdr:x>0.1131</cdr:x>
      <cdr:y>0.39371</cdr:y>
    </cdr:to>
    <cdr:sp macro="" textlink="">
      <cdr:nvSpPr>
        <cdr:cNvPr id="8" name="TextBox 7"/>
        <cdr:cNvSpPr txBox="1"/>
      </cdr:nvSpPr>
      <cdr:spPr>
        <a:xfrm xmlns:a="http://schemas.openxmlformats.org/drawingml/2006/main">
          <a:off x="0" y="1537071"/>
          <a:ext cx="1034142" cy="26298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400" b="1"/>
            <a:t>Repeatable</a:t>
          </a:r>
        </a:p>
      </cdr:txBody>
    </cdr:sp>
  </cdr:relSizeAnchor>
  <cdr:relSizeAnchor xmlns:cdr="http://schemas.openxmlformats.org/drawingml/2006/chartDrawing">
    <cdr:from>
      <cdr:x>0</cdr:x>
      <cdr:y>0.15915</cdr:y>
    </cdr:from>
    <cdr:to>
      <cdr:x>0.11384</cdr:x>
      <cdr:y>0.21667</cdr:y>
    </cdr:to>
    <cdr:sp macro="" textlink="">
      <cdr:nvSpPr>
        <cdr:cNvPr id="9" name="TextBox 8"/>
        <cdr:cNvSpPr txBox="1"/>
      </cdr:nvSpPr>
      <cdr:spPr>
        <a:xfrm xmlns:a="http://schemas.openxmlformats.org/drawingml/2006/main">
          <a:off x="0" y="727621"/>
          <a:ext cx="1040947" cy="26298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US" sz="1400" b="1"/>
            <a:t>Adaptive</a:t>
          </a:r>
        </a:p>
      </cdr:txBody>
    </cdr:sp>
  </cdr:relSizeAnchor>
  <cdr:relSizeAnchor xmlns:cdr="http://schemas.openxmlformats.org/drawingml/2006/chartDrawing">
    <cdr:from>
      <cdr:x>0.27853</cdr:x>
      <cdr:y>0.51415</cdr:y>
    </cdr:from>
    <cdr:to>
      <cdr:x>0.4237</cdr:x>
      <cdr:y>0.51415</cdr:y>
    </cdr:to>
    <cdr:cxnSp macro="">
      <cdr:nvCxnSpPr>
        <cdr:cNvPr id="21" name="Straight Connector 20"/>
        <cdr:cNvCxnSpPr/>
      </cdr:nvCxnSpPr>
      <cdr:spPr>
        <a:xfrm xmlns:a="http://schemas.openxmlformats.org/drawingml/2006/main" flipV="1">
          <a:off x="2801551" y="2585773"/>
          <a:ext cx="1460178" cy="0"/>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0.42359</cdr:x>
      <cdr:y>0.32889</cdr:y>
    </cdr:from>
    <cdr:to>
      <cdr:x>0.56876</cdr:x>
      <cdr:y>0.32889</cdr:y>
    </cdr:to>
    <cdr:cxnSp macro="">
      <cdr:nvCxnSpPr>
        <cdr:cNvPr id="23" name="Straight Connector 22"/>
        <cdr:cNvCxnSpPr/>
      </cdr:nvCxnSpPr>
      <cdr:spPr>
        <a:xfrm xmlns:a="http://schemas.openxmlformats.org/drawingml/2006/main" flipV="1">
          <a:off x="4260686" y="1654046"/>
          <a:ext cx="1460178" cy="0"/>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0.56731</cdr:x>
      <cdr:y>0.51415</cdr:y>
    </cdr:from>
    <cdr:to>
      <cdr:x>0.71249</cdr:x>
      <cdr:y>0.51415</cdr:y>
    </cdr:to>
    <cdr:cxnSp macro="">
      <cdr:nvCxnSpPr>
        <cdr:cNvPr id="25" name="Straight Connector 24"/>
        <cdr:cNvCxnSpPr/>
      </cdr:nvCxnSpPr>
      <cdr:spPr>
        <a:xfrm xmlns:a="http://schemas.openxmlformats.org/drawingml/2006/main" flipV="1">
          <a:off x="5706215" y="2585772"/>
          <a:ext cx="1460278" cy="0"/>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0.71274</cdr:x>
      <cdr:y>0.51415</cdr:y>
    </cdr:from>
    <cdr:to>
      <cdr:x>0.85791</cdr:x>
      <cdr:y>0.51415</cdr:y>
    </cdr:to>
    <cdr:cxnSp macro="">
      <cdr:nvCxnSpPr>
        <cdr:cNvPr id="26" name="Straight Connector 25"/>
        <cdr:cNvCxnSpPr/>
      </cdr:nvCxnSpPr>
      <cdr:spPr>
        <a:xfrm xmlns:a="http://schemas.openxmlformats.org/drawingml/2006/main" flipV="1">
          <a:off x="7169045" y="2585772"/>
          <a:ext cx="1460178" cy="0"/>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0.88927</cdr:y>
    </cdr:from>
    <cdr:to>
      <cdr:x>0.11384</cdr:x>
      <cdr:y>0.9375</cdr:y>
    </cdr:to>
    <cdr:sp macro="" textlink="">
      <cdr:nvSpPr>
        <cdr:cNvPr id="6" name="TextBox 5"/>
        <cdr:cNvSpPr txBox="1"/>
      </cdr:nvSpPr>
      <cdr:spPr>
        <a:xfrm xmlns:a="http://schemas.openxmlformats.org/drawingml/2006/main">
          <a:off x="0" y="4065730"/>
          <a:ext cx="1040946" cy="22050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400" b="1"/>
            <a:t>Nothing</a:t>
          </a:r>
        </a:p>
      </cdr:txBody>
    </cdr:sp>
  </cdr:relSizeAnchor>
  <cdr:relSizeAnchor xmlns:cdr="http://schemas.openxmlformats.org/drawingml/2006/chartDrawing">
    <cdr:from>
      <cdr:x>0.882</cdr:x>
      <cdr:y>0.8796</cdr:y>
    </cdr:from>
    <cdr:to>
      <cdr:x>0.99127</cdr:x>
      <cdr:y>0.88068</cdr:y>
    </cdr:to>
    <cdr:cxnSp macro="">
      <cdr:nvCxnSpPr>
        <cdr:cNvPr id="16" name="Straight Connector 15"/>
        <cdr:cNvCxnSpPr/>
      </cdr:nvCxnSpPr>
      <cdr:spPr>
        <a:xfrm xmlns:a="http://schemas.openxmlformats.org/drawingml/2006/main" flipV="1">
          <a:off x="8065011" y="4021533"/>
          <a:ext cx="999164" cy="4938"/>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0.88339</cdr:x>
      <cdr:y>0.83953</cdr:y>
    </cdr:from>
    <cdr:to>
      <cdr:x>0.99168</cdr:x>
      <cdr:y>0.87107</cdr:y>
    </cdr:to>
    <cdr:sp macro="" textlink="">
      <cdr:nvSpPr>
        <cdr:cNvPr id="12" name="TextBox 11"/>
        <cdr:cNvSpPr txBox="1"/>
      </cdr:nvSpPr>
      <cdr:spPr>
        <a:xfrm xmlns:a="http://schemas.openxmlformats.org/drawingml/2006/main">
          <a:off x="8077698" y="3838353"/>
          <a:ext cx="990204" cy="14420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b="1"/>
            <a:t>ITD Goal</a:t>
          </a:r>
        </a:p>
      </cdr:txBody>
    </cdr:sp>
  </cdr:relSizeAnchor>
</c:userShapes>
</file>

<file path=xl/drawings/drawing3.xml><?xml version="1.0" encoding="utf-8"?>
<c:userShapes xmlns:c="http://schemas.openxmlformats.org/drawingml/2006/chart">
  <cdr:relSizeAnchor xmlns:cdr="http://schemas.openxmlformats.org/drawingml/2006/chartDrawing">
    <cdr:from>
      <cdr:x>0.12716</cdr:x>
      <cdr:y>0.36718</cdr:y>
    </cdr:from>
    <cdr:to>
      <cdr:x>0.85418</cdr:x>
      <cdr:y>0.36797</cdr:y>
    </cdr:to>
    <cdr:cxnSp macro="">
      <cdr:nvCxnSpPr>
        <cdr:cNvPr id="3" name="Straight Connector 2"/>
        <cdr:cNvCxnSpPr/>
      </cdr:nvCxnSpPr>
      <cdr:spPr>
        <a:xfrm xmlns:a="http://schemas.openxmlformats.org/drawingml/2006/main" flipV="1">
          <a:off x="1279071" y="1846624"/>
          <a:ext cx="7312602" cy="3947"/>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0.88537</cdr:y>
    </cdr:from>
    <cdr:to>
      <cdr:x>0.10409</cdr:x>
      <cdr:y>0.93027</cdr:y>
    </cdr:to>
    <cdr:sp macro="" textlink="">
      <cdr:nvSpPr>
        <cdr:cNvPr id="12" name="TextBox 1"/>
        <cdr:cNvSpPr txBox="1"/>
      </cdr:nvSpPr>
      <cdr:spPr>
        <a:xfrm xmlns:a="http://schemas.openxmlformats.org/drawingml/2006/main">
          <a:off x="0" y="4708106"/>
          <a:ext cx="1020536" cy="23875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Nothing</a:t>
          </a:r>
        </a:p>
      </cdr:txBody>
    </cdr:sp>
  </cdr:relSizeAnchor>
  <cdr:relSizeAnchor xmlns:cdr="http://schemas.openxmlformats.org/drawingml/2006/chartDrawing">
    <cdr:from>
      <cdr:x>0</cdr:x>
      <cdr:y>0.7149</cdr:y>
    </cdr:from>
    <cdr:to>
      <cdr:x>0.1034</cdr:x>
      <cdr:y>0.75808</cdr:y>
    </cdr:to>
    <cdr:sp macro="" textlink="">
      <cdr:nvSpPr>
        <cdr:cNvPr id="13" name="TextBox 1"/>
        <cdr:cNvSpPr txBox="1"/>
      </cdr:nvSpPr>
      <cdr:spPr>
        <a:xfrm xmlns:a="http://schemas.openxmlformats.org/drawingml/2006/main">
          <a:off x="0" y="3801599"/>
          <a:ext cx="1013732" cy="22959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Partial</a:t>
          </a:r>
        </a:p>
      </cdr:txBody>
    </cdr:sp>
  </cdr:relSizeAnchor>
  <cdr:relSizeAnchor xmlns:cdr="http://schemas.openxmlformats.org/drawingml/2006/chartDrawing">
    <cdr:from>
      <cdr:x>0</cdr:x>
      <cdr:y>0.51078</cdr:y>
    </cdr:from>
    <cdr:to>
      <cdr:x>0.10409</cdr:x>
      <cdr:y>0.62823</cdr:y>
    </cdr:to>
    <cdr:sp macro="" textlink="">
      <cdr:nvSpPr>
        <cdr:cNvPr id="14" name="TextBox 1"/>
        <cdr:cNvSpPr txBox="1"/>
      </cdr:nvSpPr>
      <cdr:spPr>
        <a:xfrm xmlns:a="http://schemas.openxmlformats.org/drawingml/2006/main">
          <a:off x="0" y="2716167"/>
          <a:ext cx="1020536" cy="62453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Risk Informed</a:t>
          </a:r>
        </a:p>
      </cdr:txBody>
    </cdr:sp>
  </cdr:relSizeAnchor>
  <cdr:relSizeAnchor xmlns:cdr="http://schemas.openxmlformats.org/drawingml/2006/chartDrawing">
    <cdr:from>
      <cdr:x>1.02E-7</cdr:x>
      <cdr:y>0.37146</cdr:y>
    </cdr:from>
    <cdr:to>
      <cdr:x>0.10548</cdr:x>
      <cdr:y>0.42501</cdr:y>
    </cdr:to>
    <cdr:sp macro="" textlink="">
      <cdr:nvSpPr>
        <cdr:cNvPr id="15" name="TextBox 1"/>
        <cdr:cNvSpPr txBox="1"/>
      </cdr:nvSpPr>
      <cdr:spPr>
        <a:xfrm xmlns:a="http://schemas.openxmlformats.org/drawingml/2006/main">
          <a:off x="1" y="1975314"/>
          <a:ext cx="1034142" cy="28474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Repeatable</a:t>
          </a:r>
        </a:p>
      </cdr:txBody>
    </cdr:sp>
  </cdr:relSizeAnchor>
  <cdr:relSizeAnchor xmlns:cdr="http://schemas.openxmlformats.org/drawingml/2006/chartDrawing">
    <cdr:from>
      <cdr:x>0</cdr:x>
      <cdr:y>0.20451</cdr:y>
    </cdr:from>
    <cdr:to>
      <cdr:x>0.10409</cdr:x>
      <cdr:y>0.25806</cdr:y>
    </cdr:to>
    <cdr:sp macro="" textlink="">
      <cdr:nvSpPr>
        <cdr:cNvPr id="16" name="TextBox 1"/>
        <cdr:cNvSpPr txBox="1"/>
      </cdr:nvSpPr>
      <cdr:spPr>
        <a:xfrm xmlns:a="http://schemas.openxmlformats.org/drawingml/2006/main">
          <a:off x="0" y="1087512"/>
          <a:ext cx="1020536" cy="28474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Adaptive</a:t>
          </a:r>
        </a:p>
      </cdr:txBody>
    </cdr:sp>
  </cdr:relSizeAnchor>
  <cdr:relSizeAnchor xmlns:cdr="http://schemas.openxmlformats.org/drawingml/2006/chartDrawing">
    <cdr:from>
      <cdr:x>0.88395</cdr:x>
      <cdr:y>0.87918</cdr:y>
    </cdr:from>
    <cdr:to>
      <cdr:x>0.99322</cdr:x>
      <cdr:y>0.88019</cdr:y>
    </cdr:to>
    <cdr:cxnSp macro="">
      <cdr:nvCxnSpPr>
        <cdr:cNvPr id="17" name="Straight Connector 16"/>
        <cdr:cNvCxnSpPr/>
      </cdr:nvCxnSpPr>
      <cdr:spPr>
        <a:xfrm xmlns:a="http://schemas.openxmlformats.org/drawingml/2006/main" flipV="1">
          <a:off x="8670966" y="4848679"/>
          <a:ext cx="1071872" cy="5545"/>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0.88353</cdr:x>
      <cdr:y>0.84217</cdr:y>
    </cdr:from>
    <cdr:to>
      <cdr:x>0.99182</cdr:x>
      <cdr:y>0.87154</cdr:y>
    </cdr:to>
    <cdr:sp macro="" textlink="">
      <cdr:nvSpPr>
        <cdr:cNvPr id="19" name="TextBox 1"/>
        <cdr:cNvSpPr txBox="1"/>
      </cdr:nvSpPr>
      <cdr:spPr>
        <a:xfrm xmlns:a="http://schemas.openxmlformats.org/drawingml/2006/main">
          <a:off x="8666930" y="4644572"/>
          <a:ext cx="1062259" cy="16192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ITD Goal</a:t>
          </a:r>
        </a:p>
      </cdr:txBody>
    </cdr:sp>
  </cdr:relSizeAnchor>
</c:userShapes>
</file>

<file path=xl/drawings/drawing4.xml><?xml version="1.0" encoding="utf-8"?>
<c:userShapes xmlns:c="http://schemas.openxmlformats.org/drawingml/2006/chart">
  <cdr:relSizeAnchor xmlns:cdr="http://schemas.openxmlformats.org/drawingml/2006/chartDrawing">
    <cdr:from>
      <cdr:x>0.12919</cdr:x>
      <cdr:y>0.36987</cdr:y>
    </cdr:from>
    <cdr:to>
      <cdr:x>0.49396</cdr:x>
      <cdr:y>0.37202</cdr:y>
    </cdr:to>
    <cdr:cxnSp macro="">
      <cdr:nvCxnSpPr>
        <cdr:cNvPr id="3" name="Straight Connector 2"/>
        <cdr:cNvCxnSpPr/>
      </cdr:nvCxnSpPr>
      <cdr:spPr>
        <a:xfrm xmlns:a="http://schemas.openxmlformats.org/drawingml/2006/main" flipV="1">
          <a:off x="1299483" y="1860164"/>
          <a:ext cx="3668993" cy="10818"/>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0.4904</cdr:x>
      <cdr:y>0.52721</cdr:y>
    </cdr:from>
    <cdr:to>
      <cdr:x>0.85361</cdr:x>
      <cdr:y>0.5276</cdr:y>
    </cdr:to>
    <cdr:cxnSp macro="">
      <cdr:nvCxnSpPr>
        <cdr:cNvPr id="6" name="Straight Connector 5"/>
        <cdr:cNvCxnSpPr/>
      </cdr:nvCxnSpPr>
      <cdr:spPr>
        <a:xfrm xmlns:a="http://schemas.openxmlformats.org/drawingml/2006/main" flipV="1">
          <a:off x="4932590" y="2651443"/>
          <a:ext cx="3653344" cy="1949"/>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0.21843</cdr:y>
    </cdr:from>
    <cdr:to>
      <cdr:x>0.10958</cdr:x>
      <cdr:y>0.27198</cdr:y>
    </cdr:to>
    <cdr:sp macro="" textlink="">
      <cdr:nvSpPr>
        <cdr:cNvPr id="14" name="TextBox 1"/>
        <cdr:cNvSpPr txBox="1"/>
      </cdr:nvSpPr>
      <cdr:spPr>
        <a:xfrm xmlns:a="http://schemas.openxmlformats.org/drawingml/2006/main">
          <a:off x="0" y="1098550"/>
          <a:ext cx="1102180" cy="26929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Adaptive</a:t>
          </a:r>
        </a:p>
      </cdr:txBody>
    </cdr:sp>
  </cdr:relSizeAnchor>
  <cdr:relSizeAnchor xmlns:cdr="http://schemas.openxmlformats.org/drawingml/2006/chartDrawing">
    <cdr:from>
      <cdr:x>0</cdr:x>
      <cdr:y>0.37536</cdr:y>
    </cdr:from>
    <cdr:to>
      <cdr:x>0.11025</cdr:x>
      <cdr:y>0.42891</cdr:y>
    </cdr:to>
    <cdr:sp macro="" textlink="">
      <cdr:nvSpPr>
        <cdr:cNvPr id="15" name="TextBox 1"/>
        <cdr:cNvSpPr txBox="1"/>
      </cdr:nvSpPr>
      <cdr:spPr>
        <a:xfrm xmlns:a="http://schemas.openxmlformats.org/drawingml/2006/main">
          <a:off x="0" y="1887765"/>
          <a:ext cx="1108982" cy="26929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Repeatable</a:t>
          </a:r>
        </a:p>
      </cdr:txBody>
    </cdr:sp>
  </cdr:relSizeAnchor>
  <cdr:relSizeAnchor xmlns:cdr="http://schemas.openxmlformats.org/drawingml/2006/chartDrawing">
    <cdr:from>
      <cdr:x>0</cdr:x>
      <cdr:y>0.50117</cdr:y>
    </cdr:from>
    <cdr:to>
      <cdr:x>0.10958</cdr:x>
      <cdr:y>0.61862</cdr:y>
    </cdr:to>
    <cdr:sp macro="" textlink="">
      <cdr:nvSpPr>
        <cdr:cNvPr id="16" name="TextBox 1"/>
        <cdr:cNvSpPr txBox="1"/>
      </cdr:nvSpPr>
      <cdr:spPr>
        <a:xfrm xmlns:a="http://schemas.openxmlformats.org/drawingml/2006/main">
          <a:off x="0" y="2520496"/>
          <a:ext cx="1102180" cy="59065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Risk Informed</a:t>
          </a:r>
        </a:p>
      </cdr:txBody>
    </cdr:sp>
  </cdr:relSizeAnchor>
  <cdr:relSizeAnchor xmlns:cdr="http://schemas.openxmlformats.org/drawingml/2006/chartDrawing">
    <cdr:from>
      <cdr:x>0</cdr:x>
      <cdr:y>0.68921</cdr:y>
    </cdr:from>
    <cdr:to>
      <cdr:x>0.11025</cdr:x>
      <cdr:y>0.73239</cdr:y>
    </cdr:to>
    <cdr:sp macro="" textlink="">
      <cdr:nvSpPr>
        <cdr:cNvPr id="17" name="TextBox 1"/>
        <cdr:cNvSpPr txBox="1"/>
      </cdr:nvSpPr>
      <cdr:spPr>
        <a:xfrm xmlns:a="http://schemas.openxmlformats.org/drawingml/2006/main">
          <a:off x="0" y="3466192"/>
          <a:ext cx="1108982" cy="21714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Partial</a:t>
          </a:r>
        </a:p>
      </cdr:txBody>
    </cdr:sp>
  </cdr:relSizeAnchor>
  <cdr:relSizeAnchor xmlns:cdr="http://schemas.openxmlformats.org/drawingml/2006/chartDrawing">
    <cdr:from>
      <cdr:x>0</cdr:x>
      <cdr:y>0.84885</cdr:y>
    </cdr:from>
    <cdr:to>
      <cdr:x>0.11025</cdr:x>
      <cdr:y>0.89374</cdr:y>
    </cdr:to>
    <cdr:sp macro="" textlink="">
      <cdr:nvSpPr>
        <cdr:cNvPr id="18" name="TextBox 1"/>
        <cdr:cNvSpPr txBox="1"/>
      </cdr:nvSpPr>
      <cdr:spPr>
        <a:xfrm xmlns:a="http://schemas.openxmlformats.org/drawingml/2006/main">
          <a:off x="0" y="4269014"/>
          <a:ext cx="1108982" cy="22580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Nothing</a:t>
          </a:r>
        </a:p>
      </cdr:txBody>
    </cdr:sp>
  </cdr:relSizeAnchor>
  <cdr:relSizeAnchor xmlns:cdr="http://schemas.openxmlformats.org/drawingml/2006/chartDrawing">
    <cdr:from>
      <cdr:x>0.87964</cdr:x>
      <cdr:y>0.84343</cdr:y>
    </cdr:from>
    <cdr:to>
      <cdr:x>0.98891</cdr:x>
      <cdr:y>0.84444</cdr:y>
    </cdr:to>
    <cdr:cxnSp macro="">
      <cdr:nvCxnSpPr>
        <cdr:cNvPr id="19" name="Straight Connector 18"/>
        <cdr:cNvCxnSpPr/>
      </cdr:nvCxnSpPr>
      <cdr:spPr>
        <a:xfrm xmlns:a="http://schemas.openxmlformats.org/drawingml/2006/main" flipV="1">
          <a:off x="8847818" y="4241800"/>
          <a:ext cx="1099082" cy="5057"/>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0.88032</cdr:x>
      <cdr:y>0.80556</cdr:y>
    </cdr:from>
    <cdr:to>
      <cdr:x>0.98861</cdr:x>
      <cdr:y>0.83492</cdr:y>
    </cdr:to>
    <cdr:sp macro="" textlink="">
      <cdr:nvSpPr>
        <cdr:cNvPr id="20" name="TextBox 1"/>
        <cdr:cNvSpPr txBox="1"/>
      </cdr:nvSpPr>
      <cdr:spPr>
        <a:xfrm xmlns:a="http://schemas.openxmlformats.org/drawingml/2006/main">
          <a:off x="8854622" y="4051300"/>
          <a:ext cx="1089224" cy="14766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ITD Goal</a:t>
          </a:r>
        </a:p>
      </cdr:txBody>
    </cdr:sp>
  </cdr:relSizeAnchor>
</c:userShapes>
</file>

<file path=xl/drawings/drawing5.xml><?xml version="1.0" encoding="utf-8"?>
<c:userShapes xmlns:c="http://schemas.openxmlformats.org/drawingml/2006/chart">
  <cdr:relSizeAnchor xmlns:cdr="http://schemas.openxmlformats.org/drawingml/2006/chartDrawing">
    <cdr:from>
      <cdr:x>0.14949</cdr:x>
      <cdr:y>0.37244</cdr:y>
    </cdr:from>
    <cdr:to>
      <cdr:x>0.85534</cdr:x>
      <cdr:y>0.37473</cdr:y>
    </cdr:to>
    <cdr:cxnSp macro="">
      <cdr:nvCxnSpPr>
        <cdr:cNvPr id="3" name="Straight Connector 2"/>
        <cdr:cNvCxnSpPr/>
      </cdr:nvCxnSpPr>
      <cdr:spPr>
        <a:xfrm xmlns:a="http://schemas.openxmlformats.org/drawingml/2006/main" flipV="1">
          <a:off x="1503589" y="1873068"/>
          <a:ext cx="7099782" cy="11521"/>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0.0943</cdr:x>
      <cdr:y>0.86884</cdr:y>
    </cdr:from>
    <cdr:to>
      <cdr:x>0.2966</cdr:x>
      <cdr:y>0.99905</cdr:y>
    </cdr:to>
    <cdr:sp macro="" textlink="">
      <cdr:nvSpPr>
        <cdr:cNvPr id="5" name="TextBox 4"/>
        <cdr:cNvSpPr txBox="1"/>
      </cdr:nvSpPr>
      <cdr:spPr>
        <a:xfrm xmlns:a="http://schemas.openxmlformats.org/drawingml/2006/main">
          <a:off x="594996" y="3177857"/>
          <a:ext cx="12763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0.23737</cdr:y>
    </cdr:from>
    <cdr:to>
      <cdr:x>0.12108</cdr:x>
      <cdr:y>0.29092</cdr:y>
    </cdr:to>
    <cdr:sp macro="" textlink="">
      <cdr:nvSpPr>
        <cdr:cNvPr id="9" name="TextBox 1"/>
        <cdr:cNvSpPr txBox="1"/>
      </cdr:nvSpPr>
      <cdr:spPr>
        <a:xfrm xmlns:a="http://schemas.openxmlformats.org/drawingml/2006/main">
          <a:off x="0" y="1193800"/>
          <a:ext cx="1217839" cy="26929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Adaptive</a:t>
          </a:r>
        </a:p>
      </cdr:txBody>
    </cdr:sp>
  </cdr:relSizeAnchor>
  <cdr:relSizeAnchor xmlns:cdr="http://schemas.openxmlformats.org/drawingml/2006/chartDrawing">
    <cdr:from>
      <cdr:x>0</cdr:x>
      <cdr:y>0.40106</cdr:y>
    </cdr:from>
    <cdr:to>
      <cdr:x>0.11972</cdr:x>
      <cdr:y>0.45461</cdr:y>
    </cdr:to>
    <cdr:sp macro="" textlink="">
      <cdr:nvSpPr>
        <cdr:cNvPr id="10" name="TextBox 1"/>
        <cdr:cNvSpPr txBox="1"/>
      </cdr:nvSpPr>
      <cdr:spPr>
        <a:xfrm xmlns:a="http://schemas.openxmlformats.org/drawingml/2006/main">
          <a:off x="0" y="2017032"/>
          <a:ext cx="1204232" cy="26929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Repeatable</a:t>
          </a:r>
        </a:p>
      </cdr:txBody>
    </cdr:sp>
  </cdr:relSizeAnchor>
  <cdr:relSizeAnchor xmlns:cdr="http://schemas.openxmlformats.org/drawingml/2006/chartDrawing">
    <cdr:from>
      <cdr:x>0</cdr:x>
      <cdr:y>0.53364</cdr:y>
    </cdr:from>
    <cdr:to>
      <cdr:x>0.11296</cdr:x>
      <cdr:y>0.65108</cdr:y>
    </cdr:to>
    <cdr:sp macro="" textlink="">
      <cdr:nvSpPr>
        <cdr:cNvPr id="11" name="TextBox 1"/>
        <cdr:cNvSpPr txBox="1"/>
      </cdr:nvSpPr>
      <cdr:spPr>
        <a:xfrm xmlns:a="http://schemas.openxmlformats.org/drawingml/2006/main">
          <a:off x="0" y="2683782"/>
          <a:ext cx="1136196" cy="59065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Risk Informed</a:t>
          </a:r>
        </a:p>
      </cdr:txBody>
    </cdr:sp>
  </cdr:relSizeAnchor>
  <cdr:relSizeAnchor xmlns:cdr="http://schemas.openxmlformats.org/drawingml/2006/chartDrawing">
    <cdr:from>
      <cdr:x>0</cdr:x>
      <cdr:y>0.72709</cdr:y>
    </cdr:from>
    <cdr:to>
      <cdr:x>0.11364</cdr:x>
      <cdr:y>0.77027</cdr:y>
    </cdr:to>
    <cdr:sp macro="" textlink="">
      <cdr:nvSpPr>
        <cdr:cNvPr id="12" name="TextBox 1"/>
        <cdr:cNvSpPr txBox="1"/>
      </cdr:nvSpPr>
      <cdr:spPr>
        <a:xfrm xmlns:a="http://schemas.openxmlformats.org/drawingml/2006/main">
          <a:off x="0" y="3656693"/>
          <a:ext cx="1143000" cy="21714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Partial</a:t>
          </a:r>
        </a:p>
      </cdr:txBody>
    </cdr:sp>
  </cdr:relSizeAnchor>
  <cdr:relSizeAnchor xmlns:cdr="http://schemas.openxmlformats.org/drawingml/2006/chartDrawing">
    <cdr:from>
      <cdr:x>0</cdr:x>
      <cdr:y>0.89349</cdr:y>
    </cdr:from>
    <cdr:to>
      <cdr:x>0.11296</cdr:x>
      <cdr:y>0.93839</cdr:y>
    </cdr:to>
    <cdr:sp macro="" textlink="">
      <cdr:nvSpPr>
        <cdr:cNvPr id="13" name="TextBox 1"/>
        <cdr:cNvSpPr txBox="1"/>
      </cdr:nvSpPr>
      <cdr:spPr>
        <a:xfrm xmlns:a="http://schemas.openxmlformats.org/drawingml/2006/main">
          <a:off x="0" y="4493532"/>
          <a:ext cx="1136196" cy="22580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Nothing</a:t>
          </a:r>
        </a:p>
      </cdr:txBody>
    </cdr:sp>
  </cdr:relSizeAnchor>
  <cdr:relSizeAnchor xmlns:cdr="http://schemas.openxmlformats.org/drawingml/2006/chartDrawing">
    <cdr:from>
      <cdr:x>0.88032</cdr:x>
      <cdr:y>0.85832</cdr:y>
    </cdr:from>
    <cdr:to>
      <cdr:x>0.98959</cdr:x>
      <cdr:y>0.85932</cdr:y>
    </cdr:to>
    <cdr:cxnSp macro="">
      <cdr:nvCxnSpPr>
        <cdr:cNvPr id="14" name="Straight Connector 13"/>
        <cdr:cNvCxnSpPr/>
      </cdr:nvCxnSpPr>
      <cdr:spPr>
        <a:xfrm xmlns:a="http://schemas.openxmlformats.org/drawingml/2006/main" flipV="1">
          <a:off x="8854621" y="4316639"/>
          <a:ext cx="1099082" cy="5057"/>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0.881</cdr:x>
      <cdr:y>0.82044</cdr:y>
    </cdr:from>
    <cdr:to>
      <cdr:x>0.98929</cdr:x>
      <cdr:y>0.8498</cdr:y>
    </cdr:to>
    <cdr:sp macro="" textlink="">
      <cdr:nvSpPr>
        <cdr:cNvPr id="15" name="TextBox 1"/>
        <cdr:cNvSpPr txBox="1"/>
      </cdr:nvSpPr>
      <cdr:spPr>
        <a:xfrm xmlns:a="http://schemas.openxmlformats.org/drawingml/2006/main">
          <a:off x="8861425" y="4126140"/>
          <a:ext cx="1089224" cy="14766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ITD Goal</a:t>
          </a:r>
        </a:p>
      </cdr:txBody>
    </cdr:sp>
  </cdr:relSizeAnchor>
</c:userShapes>
</file>

<file path=xl/drawings/drawing6.xml><?xml version="1.0" encoding="utf-8"?>
<c:userShapes xmlns:c="http://schemas.openxmlformats.org/drawingml/2006/chart">
  <cdr:relSizeAnchor xmlns:cdr="http://schemas.openxmlformats.org/drawingml/2006/chartDrawing">
    <cdr:from>
      <cdr:x>0.13055</cdr:x>
      <cdr:y>0.37744</cdr:y>
    </cdr:from>
    <cdr:to>
      <cdr:x>0.27665</cdr:x>
      <cdr:y>0.37879</cdr:y>
    </cdr:to>
    <cdr:cxnSp macro="">
      <cdr:nvCxnSpPr>
        <cdr:cNvPr id="3" name="Straight Connector 2"/>
        <cdr:cNvCxnSpPr/>
      </cdr:nvCxnSpPr>
      <cdr:spPr>
        <a:xfrm xmlns:a="http://schemas.openxmlformats.org/drawingml/2006/main" flipV="1">
          <a:off x="1313091" y="1898197"/>
          <a:ext cx="1469571" cy="6803"/>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0.27665</cdr:x>
      <cdr:y>0.54518</cdr:y>
    </cdr:from>
    <cdr:to>
      <cdr:x>0.85768</cdr:x>
      <cdr:y>0.54518</cdr:y>
    </cdr:to>
    <cdr:cxnSp macro="">
      <cdr:nvCxnSpPr>
        <cdr:cNvPr id="5" name="Straight Connector 4"/>
        <cdr:cNvCxnSpPr/>
      </cdr:nvCxnSpPr>
      <cdr:spPr>
        <a:xfrm xmlns:a="http://schemas.openxmlformats.org/drawingml/2006/main" flipV="1">
          <a:off x="2782662" y="2741839"/>
          <a:ext cx="5844268" cy="1"/>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0.87829</cdr:x>
      <cdr:y>0.87996</cdr:y>
    </cdr:from>
    <cdr:to>
      <cdr:x>0.98756</cdr:x>
      <cdr:y>0.88097</cdr:y>
    </cdr:to>
    <cdr:cxnSp macro="">
      <cdr:nvCxnSpPr>
        <cdr:cNvPr id="11" name="Straight Connector 10"/>
        <cdr:cNvCxnSpPr/>
      </cdr:nvCxnSpPr>
      <cdr:spPr>
        <a:xfrm xmlns:a="http://schemas.openxmlformats.org/drawingml/2006/main" flipV="1">
          <a:off x="8834211" y="4425497"/>
          <a:ext cx="1099082" cy="5057"/>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0.87964</cdr:x>
      <cdr:y>0.84208</cdr:y>
    </cdr:from>
    <cdr:to>
      <cdr:x>0.98793</cdr:x>
      <cdr:y>0.87144</cdr:y>
    </cdr:to>
    <cdr:sp macro="" textlink="">
      <cdr:nvSpPr>
        <cdr:cNvPr id="12" name="TextBox 1"/>
        <cdr:cNvSpPr txBox="1"/>
      </cdr:nvSpPr>
      <cdr:spPr>
        <a:xfrm xmlns:a="http://schemas.openxmlformats.org/drawingml/2006/main">
          <a:off x="8847818" y="4234997"/>
          <a:ext cx="1089224" cy="14766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ITD Goal</a:t>
          </a:r>
        </a:p>
      </cdr:txBody>
    </cdr:sp>
  </cdr:relSizeAnchor>
  <cdr:relSizeAnchor xmlns:cdr="http://schemas.openxmlformats.org/drawingml/2006/chartDrawing">
    <cdr:from>
      <cdr:x>9.94194E-8</cdr:x>
      <cdr:y>0.21708</cdr:y>
    </cdr:from>
    <cdr:to>
      <cdr:x>0.1089</cdr:x>
      <cdr:y>0.27063</cdr:y>
    </cdr:to>
    <cdr:sp macro="" textlink="">
      <cdr:nvSpPr>
        <cdr:cNvPr id="15" name="TextBox 1"/>
        <cdr:cNvSpPr txBox="1"/>
      </cdr:nvSpPr>
      <cdr:spPr>
        <a:xfrm xmlns:a="http://schemas.openxmlformats.org/drawingml/2006/main">
          <a:off x="1" y="1091747"/>
          <a:ext cx="1095376" cy="26929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Adaptive</a:t>
          </a:r>
        </a:p>
      </cdr:txBody>
    </cdr:sp>
  </cdr:relSizeAnchor>
  <cdr:relSizeAnchor xmlns:cdr="http://schemas.openxmlformats.org/drawingml/2006/chartDrawing">
    <cdr:from>
      <cdr:x>0.00099</cdr:x>
      <cdr:y>0.38483</cdr:y>
    </cdr:from>
    <cdr:to>
      <cdr:x>0.10823</cdr:x>
      <cdr:y>0.43838</cdr:y>
    </cdr:to>
    <cdr:sp macro="" textlink="">
      <cdr:nvSpPr>
        <cdr:cNvPr id="16" name="TextBox 1"/>
        <cdr:cNvSpPr txBox="1"/>
      </cdr:nvSpPr>
      <cdr:spPr>
        <a:xfrm xmlns:a="http://schemas.openxmlformats.org/drawingml/2006/main">
          <a:off x="9979" y="1935389"/>
          <a:ext cx="1078593" cy="26929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Repeatable</a:t>
          </a:r>
        </a:p>
      </cdr:txBody>
    </cdr:sp>
  </cdr:relSizeAnchor>
  <cdr:relSizeAnchor xmlns:cdr="http://schemas.openxmlformats.org/drawingml/2006/chartDrawing">
    <cdr:from>
      <cdr:x>9.94194E-8</cdr:x>
      <cdr:y>0.52146</cdr:y>
    </cdr:from>
    <cdr:to>
      <cdr:x>0.10823</cdr:x>
      <cdr:y>0.63891</cdr:y>
    </cdr:to>
    <cdr:sp macro="" textlink="">
      <cdr:nvSpPr>
        <cdr:cNvPr id="17" name="TextBox 1"/>
        <cdr:cNvSpPr txBox="1"/>
      </cdr:nvSpPr>
      <cdr:spPr>
        <a:xfrm xmlns:a="http://schemas.openxmlformats.org/drawingml/2006/main">
          <a:off x="1" y="2622550"/>
          <a:ext cx="1088571" cy="59065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Risk Informed</a:t>
          </a:r>
        </a:p>
      </cdr:txBody>
    </cdr:sp>
  </cdr:relSizeAnchor>
  <cdr:relSizeAnchor xmlns:cdr="http://schemas.openxmlformats.org/drawingml/2006/chartDrawing">
    <cdr:from>
      <cdr:x>0</cdr:x>
      <cdr:y>0.72709</cdr:y>
    </cdr:from>
    <cdr:to>
      <cdr:x>0.10823</cdr:x>
      <cdr:y>0.77027</cdr:y>
    </cdr:to>
    <cdr:sp macro="" textlink="">
      <cdr:nvSpPr>
        <cdr:cNvPr id="21" name="TextBox 1"/>
        <cdr:cNvSpPr txBox="1"/>
      </cdr:nvSpPr>
      <cdr:spPr>
        <a:xfrm xmlns:a="http://schemas.openxmlformats.org/drawingml/2006/main">
          <a:off x="0" y="3656693"/>
          <a:ext cx="1088572" cy="21714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Partial</a:t>
          </a:r>
        </a:p>
      </cdr:txBody>
    </cdr:sp>
  </cdr:relSizeAnchor>
  <cdr:relSizeAnchor xmlns:cdr="http://schemas.openxmlformats.org/drawingml/2006/chartDrawing">
    <cdr:from>
      <cdr:x>0</cdr:x>
      <cdr:y>0.89078</cdr:y>
    </cdr:from>
    <cdr:to>
      <cdr:x>0.10958</cdr:x>
      <cdr:y>0.93568</cdr:y>
    </cdr:to>
    <cdr:sp macro="" textlink="">
      <cdr:nvSpPr>
        <cdr:cNvPr id="22" name="TextBox 1"/>
        <cdr:cNvSpPr txBox="1"/>
      </cdr:nvSpPr>
      <cdr:spPr>
        <a:xfrm xmlns:a="http://schemas.openxmlformats.org/drawingml/2006/main">
          <a:off x="0" y="4479925"/>
          <a:ext cx="1102180" cy="22580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Nothing</a:t>
          </a:r>
        </a:p>
      </cdr:txBody>
    </cdr:sp>
  </cdr:relSizeAnchor>
</c:userShapes>
</file>

<file path=xl/drawings/drawing7.xml><?xml version="1.0" encoding="utf-8"?>
<c:userShapes xmlns:c="http://schemas.openxmlformats.org/drawingml/2006/chart">
  <cdr:relSizeAnchor xmlns:cdr="http://schemas.openxmlformats.org/drawingml/2006/chartDrawing">
    <cdr:from>
      <cdr:x>0.14678</cdr:x>
      <cdr:y>0.54361</cdr:y>
    </cdr:from>
    <cdr:to>
      <cdr:x>0.85664</cdr:x>
      <cdr:y>0.54654</cdr:y>
    </cdr:to>
    <cdr:cxnSp macro="">
      <cdr:nvCxnSpPr>
        <cdr:cNvPr id="3" name="Straight Connector 2"/>
        <cdr:cNvCxnSpPr/>
      </cdr:nvCxnSpPr>
      <cdr:spPr>
        <a:xfrm xmlns:a="http://schemas.openxmlformats.org/drawingml/2006/main" flipV="1">
          <a:off x="1476374" y="2733917"/>
          <a:ext cx="7140089" cy="14726"/>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0.24414</cdr:y>
    </cdr:from>
    <cdr:to>
      <cdr:x>0.10958</cdr:x>
      <cdr:y>0.29768</cdr:y>
    </cdr:to>
    <cdr:sp macro="" textlink="">
      <cdr:nvSpPr>
        <cdr:cNvPr id="7" name="TextBox 1"/>
        <cdr:cNvSpPr txBox="1"/>
      </cdr:nvSpPr>
      <cdr:spPr>
        <a:xfrm xmlns:a="http://schemas.openxmlformats.org/drawingml/2006/main">
          <a:off x="0" y="1227819"/>
          <a:ext cx="1102178" cy="26929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Adaptive</a:t>
          </a:r>
        </a:p>
      </cdr:txBody>
    </cdr:sp>
  </cdr:relSizeAnchor>
  <cdr:relSizeAnchor xmlns:cdr="http://schemas.openxmlformats.org/drawingml/2006/chartDrawing">
    <cdr:from>
      <cdr:x>0</cdr:x>
      <cdr:y>0.40783</cdr:y>
    </cdr:from>
    <cdr:to>
      <cdr:x>0.11025</cdr:x>
      <cdr:y>0.46137</cdr:y>
    </cdr:to>
    <cdr:sp macro="" textlink="">
      <cdr:nvSpPr>
        <cdr:cNvPr id="8" name="TextBox 1"/>
        <cdr:cNvSpPr txBox="1"/>
      </cdr:nvSpPr>
      <cdr:spPr>
        <a:xfrm xmlns:a="http://schemas.openxmlformats.org/drawingml/2006/main">
          <a:off x="0" y="2051050"/>
          <a:ext cx="1108982" cy="26929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Repeatable</a:t>
          </a:r>
        </a:p>
      </cdr:txBody>
    </cdr:sp>
  </cdr:relSizeAnchor>
  <cdr:relSizeAnchor xmlns:cdr="http://schemas.openxmlformats.org/drawingml/2006/chartDrawing">
    <cdr:from>
      <cdr:x>0</cdr:x>
      <cdr:y>0.53905</cdr:y>
    </cdr:from>
    <cdr:to>
      <cdr:x>0.10958</cdr:x>
      <cdr:y>0.6565</cdr:y>
    </cdr:to>
    <cdr:sp macro="" textlink="">
      <cdr:nvSpPr>
        <cdr:cNvPr id="9" name="TextBox 1"/>
        <cdr:cNvSpPr txBox="1"/>
      </cdr:nvSpPr>
      <cdr:spPr>
        <a:xfrm xmlns:a="http://schemas.openxmlformats.org/drawingml/2006/main">
          <a:off x="0" y="2710996"/>
          <a:ext cx="1102178" cy="59065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Risk Informed</a:t>
          </a:r>
        </a:p>
      </cdr:txBody>
    </cdr:sp>
  </cdr:relSizeAnchor>
  <cdr:relSizeAnchor xmlns:cdr="http://schemas.openxmlformats.org/drawingml/2006/chartDrawing">
    <cdr:from>
      <cdr:x>0</cdr:x>
      <cdr:y>0.74738</cdr:y>
    </cdr:from>
    <cdr:to>
      <cdr:x>0.11025</cdr:x>
      <cdr:y>0.79056</cdr:y>
    </cdr:to>
    <cdr:sp macro="" textlink="">
      <cdr:nvSpPr>
        <cdr:cNvPr id="10" name="TextBox 1"/>
        <cdr:cNvSpPr txBox="1"/>
      </cdr:nvSpPr>
      <cdr:spPr>
        <a:xfrm xmlns:a="http://schemas.openxmlformats.org/drawingml/2006/main">
          <a:off x="0" y="3758746"/>
          <a:ext cx="1108982" cy="21714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Partial</a:t>
          </a:r>
        </a:p>
      </cdr:txBody>
    </cdr:sp>
  </cdr:relSizeAnchor>
  <cdr:relSizeAnchor xmlns:cdr="http://schemas.openxmlformats.org/drawingml/2006/chartDrawing">
    <cdr:from>
      <cdr:x>0</cdr:x>
      <cdr:y>0.91108</cdr:y>
    </cdr:from>
    <cdr:to>
      <cdr:x>0.10958</cdr:x>
      <cdr:y>0.95597</cdr:y>
    </cdr:to>
    <cdr:sp macro="" textlink="">
      <cdr:nvSpPr>
        <cdr:cNvPr id="11" name="TextBox 1"/>
        <cdr:cNvSpPr txBox="1"/>
      </cdr:nvSpPr>
      <cdr:spPr>
        <a:xfrm xmlns:a="http://schemas.openxmlformats.org/drawingml/2006/main">
          <a:off x="0" y="4581979"/>
          <a:ext cx="1102180" cy="22580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Nothing</a:t>
          </a:r>
        </a:p>
      </cdr:txBody>
    </cdr:sp>
  </cdr:relSizeAnchor>
  <cdr:relSizeAnchor xmlns:cdr="http://schemas.openxmlformats.org/drawingml/2006/chartDrawing">
    <cdr:from>
      <cdr:x>0.88235</cdr:x>
      <cdr:y>0.87725</cdr:y>
    </cdr:from>
    <cdr:to>
      <cdr:x>0.99162</cdr:x>
      <cdr:y>0.87826</cdr:y>
    </cdr:to>
    <cdr:cxnSp macro="">
      <cdr:nvCxnSpPr>
        <cdr:cNvPr id="13" name="Straight Connector 12"/>
        <cdr:cNvCxnSpPr/>
      </cdr:nvCxnSpPr>
      <cdr:spPr>
        <a:xfrm xmlns:a="http://schemas.openxmlformats.org/drawingml/2006/main" flipV="1">
          <a:off x="8875032" y="4411890"/>
          <a:ext cx="1099082" cy="5057"/>
        </a:xfrm>
        <a:prstGeom xmlns:a="http://schemas.openxmlformats.org/drawingml/2006/main" prst="line">
          <a:avLst/>
        </a:prstGeom>
        <a:ln xmlns:a="http://schemas.openxmlformats.org/drawingml/2006/main" w="76200">
          <a:solidFill>
            <a:srgbClr val="00B050"/>
          </a:solidFill>
        </a:ln>
        <a:scene3d xmlns:a="http://schemas.openxmlformats.org/drawingml/2006/main">
          <a:camera prst="orthographicFront"/>
          <a:lightRig rig="threePt" dir="t"/>
        </a:scene3d>
        <a:sp3d xmlns:a="http://schemas.openxmlformats.org/drawingml/2006/main">
          <a:bevelT/>
        </a:sp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0.8837</cdr:x>
      <cdr:y>0.83938</cdr:y>
    </cdr:from>
    <cdr:to>
      <cdr:x>0.99199</cdr:x>
      <cdr:y>0.86874</cdr:y>
    </cdr:to>
    <cdr:sp macro="" textlink="">
      <cdr:nvSpPr>
        <cdr:cNvPr id="14" name="TextBox 1"/>
        <cdr:cNvSpPr txBox="1"/>
      </cdr:nvSpPr>
      <cdr:spPr>
        <a:xfrm xmlns:a="http://schemas.openxmlformats.org/drawingml/2006/main">
          <a:off x="8888639" y="4221389"/>
          <a:ext cx="1089224" cy="14766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ITD Goal</a:t>
          </a:r>
        </a:p>
      </cdr:txBody>
    </cdr:sp>
  </cdr:relSizeAnchor>
</c:userShapes>
</file>

<file path=xl/tables/table1.xml><?xml version="1.0" encoding="utf-8"?>
<table xmlns="http://schemas.openxmlformats.org/spreadsheetml/2006/main" id="1" name="Table1" displayName="Table1" ref="A1:B6" totalsRowShown="0">
  <autoFilter ref="A1:B6"/>
  <tableColumns count="2">
    <tableColumn id="2" name="Tier Score"/>
    <tableColumn id="1" name="Tier"/>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ppData/Local/Microsoft/Windows/Temporary%20Internet%20Files/Content.Outlook/NIST%20SP%20800-53%20Rev.4"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dx.doi.org/10.6028/NIST.SP.800-53r4" TargetMode="External"/><Relationship Id="rId1" Type="http://schemas.openxmlformats.org/officeDocument/2006/relationships/hyperlink" Target="http://www.nist.gov/cyberframewor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9"/>
  <sheetViews>
    <sheetView zoomScaleNormal="100" workbookViewId="0">
      <selection activeCell="D25" sqref="D25"/>
    </sheetView>
  </sheetViews>
  <sheetFormatPr defaultRowHeight="15"/>
  <cols>
    <col min="1" max="1" width="13.5703125" style="5" bestFit="1" customWidth="1"/>
    <col min="2" max="2" width="34.28515625" style="3" customWidth="1"/>
    <col min="3" max="3" width="4.28515625" style="3" customWidth="1"/>
    <col min="4" max="4" width="63.28515625" style="3" customWidth="1"/>
    <col min="5" max="5" width="31.85546875" bestFit="1" customWidth="1"/>
    <col min="6" max="6" width="9.42578125" bestFit="1" customWidth="1"/>
  </cols>
  <sheetData>
    <row r="1" spans="1:6">
      <c r="A1" s="1" t="s">
        <v>0</v>
      </c>
      <c r="B1" s="2" t="s">
        <v>1</v>
      </c>
      <c r="C1" s="2" t="s">
        <v>130</v>
      </c>
      <c r="D1" s="4" t="s">
        <v>2</v>
      </c>
      <c r="E1" s="1" t="s">
        <v>8</v>
      </c>
      <c r="F1" s="1" t="s">
        <v>129</v>
      </c>
    </row>
    <row r="2" spans="1:6" ht="25.5">
      <c r="A2" s="100" t="s">
        <v>3</v>
      </c>
      <c r="B2" s="94" t="s">
        <v>9</v>
      </c>
      <c r="C2" s="104">
        <f xml:space="preserve"> FLOOR(AVERAGE(F2:F7),1)</f>
        <v>1</v>
      </c>
      <c r="D2" s="17" t="s">
        <v>31</v>
      </c>
      <c r="E2" s="18" t="str">
        <f>VLOOKUP(F2,Table1[],2)</f>
        <v>Risk Informed (Communicated)</v>
      </c>
      <c r="F2" s="12">
        <v>2</v>
      </c>
    </row>
    <row r="3" spans="1:6" ht="25.5">
      <c r="A3" s="101"/>
      <c r="B3" s="95"/>
      <c r="C3" s="104"/>
      <c r="D3" s="17" t="s">
        <v>32</v>
      </c>
      <c r="E3" s="18" t="str">
        <f>VLOOKUP(F3,Table1[],2)</f>
        <v>Partial</v>
      </c>
      <c r="F3" s="12">
        <v>1</v>
      </c>
    </row>
    <row r="4" spans="1:6">
      <c r="A4" s="101"/>
      <c r="B4" s="95"/>
      <c r="C4" s="104"/>
      <c r="D4" s="17" t="s">
        <v>33</v>
      </c>
      <c r="E4" s="18" t="str">
        <f>VLOOKUP(F4,Table1[],2)</f>
        <v>Partial</v>
      </c>
      <c r="F4" s="12">
        <v>1</v>
      </c>
    </row>
    <row r="5" spans="1:6">
      <c r="A5" s="101"/>
      <c r="B5" s="95"/>
      <c r="C5" s="104"/>
      <c r="D5" s="17" t="s">
        <v>34</v>
      </c>
      <c r="E5" s="18" t="str">
        <f>VLOOKUP(F5,Table1[],2)</f>
        <v>Partial</v>
      </c>
      <c r="F5" s="12">
        <v>1</v>
      </c>
    </row>
    <row r="6" spans="1:6" ht="25.5">
      <c r="A6" s="101"/>
      <c r="B6" s="95"/>
      <c r="C6" s="104"/>
      <c r="D6" s="17" t="s">
        <v>35</v>
      </c>
      <c r="E6" s="18" t="str">
        <f>VLOOKUP(F6,Table1[],2)</f>
        <v>Nothing</v>
      </c>
      <c r="F6" s="12">
        <v>0</v>
      </c>
    </row>
    <row r="7" spans="1:6" ht="38.25">
      <c r="A7" s="101"/>
      <c r="B7" s="95"/>
      <c r="C7" s="104"/>
      <c r="D7" s="17" t="s">
        <v>36</v>
      </c>
      <c r="E7" s="18" t="str">
        <f>VLOOKUP(F7,Table1[],2)</f>
        <v>Adaptive</v>
      </c>
      <c r="F7" s="12">
        <v>4</v>
      </c>
    </row>
    <row r="8" spans="1:6" ht="26.1" customHeight="1">
      <c r="A8" s="101"/>
      <c r="B8" s="90" t="s">
        <v>10</v>
      </c>
      <c r="C8" s="102">
        <f>FLOOR(AVERAGE(F8:F12),1)</f>
        <v>3</v>
      </c>
      <c r="D8" s="19" t="s">
        <v>37</v>
      </c>
      <c r="E8" s="16" t="str">
        <f>VLOOKUP(F8,Table1[],2)</f>
        <v>Adaptive</v>
      </c>
      <c r="F8" s="13">
        <v>4</v>
      </c>
    </row>
    <row r="9" spans="1:6" ht="26.1" customHeight="1">
      <c r="A9" s="101"/>
      <c r="B9" s="91"/>
      <c r="C9" s="102"/>
      <c r="D9" s="19" t="s">
        <v>38</v>
      </c>
      <c r="E9" s="16" t="str">
        <f>VLOOKUP(F9,Table1[],2)</f>
        <v>Adaptive</v>
      </c>
      <c r="F9" s="13">
        <v>4</v>
      </c>
    </row>
    <row r="10" spans="1:6" ht="26.1" customHeight="1">
      <c r="A10" s="101"/>
      <c r="B10" s="91"/>
      <c r="C10" s="102"/>
      <c r="D10" s="19" t="s">
        <v>39</v>
      </c>
      <c r="E10" s="16" t="str">
        <f>VLOOKUP(F10,Table1[],2)</f>
        <v>Repeatable</v>
      </c>
      <c r="F10" s="13">
        <v>3</v>
      </c>
    </row>
    <row r="11" spans="1:6" ht="26.1" customHeight="1">
      <c r="A11" s="101"/>
      <c r="B11" s="91"/>
      <c r="C11" s="102"/>
      <c r="D11" s="19" t="s">
        <v>40</v>
      </c>
      <c r="E11" s="16" t="str">
        <f>VLOOKUP(F11,Table1[],2)</f>
        <v>Repeatable</v>
      </c>
      <c r="F11" s="13">
        <v>3</v>
      </c>
    </row>
    <row r="12" spans="1:6" ht="26.1" customHeight="1">
      <c r="A12" s="101"/>
      <c r="B12" s="91"/>
      <c r="C12" s="102"/>
      <c r="D12" s="19" t="s">
        <v>41</v>
      </c>
      <c r="E12" s="16" t="str">
        <f>VLOOKUP(F12,Table1[],2)</f>
        <v>Risk Informed (Communicated)</v>
      </c>
      <c r="F12" s="13">
        <v>2</v>
      </c>
    </row>
    <row r="13" spans="1:6" ht="15.95" customHeight="1">
      <c r="A13" s="101"/>
      <c r="B13" s="94" t="s">
        <v>11</v>
      </c>
      <c r="C13" s="104">
        <f>FLOOR(AVERAGE(F13:F16),1)</f>
        <v>1</v>
      </c>
      <c r="D13" s="17" t="s">
        <v>42</v>
      </c>
      <c r="E13" s="18" t="str">
        <f>VLOOKUP(F13,Table1[],2)</f>
        <v>Risk Informed (Communicated)</v>
      </c>
      <c r="F13" s="12">
        <v>2</v>
      </c>
    </row>
    <row r="14" spans="1:6" ht="26.1" customHeight="1">
      <c r="A14" s="101"/>
      <c r="B14" s="95"/>
      <c r="C14" s="104"/>
      <c r="D14" s="17" t="s">
        <v>43</v>
      </c>
      <c r="E14" s="18" t="str">
        <f>VLOOKUP(F14,Table1[],2)</f>
        <v>Partial</v>
      </c>
      <c r="F14" s="12">
        <v>1</v>
      </c>
    </row>
    <row r="15" spans="1:6" ht="26.1" customHeight="1">
      <c r="A15" s="101"/>
      <c r="B15" s="95"/>
      <c r="C15" s="104"/>
      <c r="D15" s="20" t="s">
        <v>44</v>
      </c>
      <c r="E15" s="18" t="str">
        <f>VLOOKUP(F15,Table1[],2)</f>
        <v>Partial</v>
      </c>
      <c r="F15" s="12">
        <v>1</v>
      </c>
    </row>
    <row r="16" spans="1:6" ht="26.1" customHeight="1">
      <c r="A16" s="101"/>
      <c r="B16" s="95"/>
      <c r="C16" s="104"/>
      <c r="D16" s="17" t="s">
        <v>45</v>
      </c>
      <c r="E16" s="18" t="str">
        <f>VLOOKUP(F16,Table1[],2)</f>
        <v>Risk Informed (Communicated)</v>
      </c>
      <c r="F16" s="12">
        <v>2</v>
      </c>
    </row>
    <row r="17" spans="1:6">
      <c r="A17" s="101"/>
      <c r="B17" s="90" t="s">
        <v>12</v>
      </c>
      <c r="C17" s="102">
        <f>FLOOR(AVERAGE(F17:F22),1)</f>
        <v>0</v>
      </c>
      <c r="D17" s="19" t="s">
        <v>46</v>
      </c>
      <c r="E17" s="16" t="str">
        <f>VLOOKUP(F17,Table1[],2)</f>
        <v>Partial</v>
      </c>
      <c r="F17" s="13">
        <v>1</v>
      </c>
    </row>
    <row r="18" spans="1:6" ht="25.5">
      <c r="A18" s="101"/>
      <c r="B18" s="91"/>
      <c r="C18" s="102"/>
      <c r="D18" s="19" t="s">
        <v>47</v>
      </c>
      <c r="E18" s="16" t="str">
        <f>VLOOKUP(F18,Table1[],2)</f>
        <v>Risk Informed (Communicated)</v>
      </c>
      <c r="F18" s="13">
        <v>2</v>
      </c>
    </row>
    <row r="19" spans="1:6">
      <c r="A19" s="101"/>
      <c r="B19" s="91"/>
      <c r="C19" s="102"/>
      <c r="D19" s="19" t="s">
        <v>48</v>
      </c>
      <c r="E19" s="16" t="str">
        <f>VLOOKUP(F19,Table1[],2)</f>
        <v>Partial</v>
      </c>
      <c r="F19" s="13">
        <v>1</v>
      </c>
    </row>
    <row r="20" spans="1:6">
      <c r="A20" s="101"/>
      <c r="B20" s="91"/>
      <c r="C20" s="102"/>
      <c r="D20" s="19" t="s">
        <v>49</v>
      </c>
      <c r="E20" s="16" t="str">
        <f>VLOOKUP(F20,Table1[],2)</f>
        <v>Partial</v>
      </c>
      <c r="F20" s="13">
        <v>1</v>
      </c>
    </row>
    <row r="21" spans="1:6" ht="25.5">
      <c r="A21" s="101"/>
      <c r="B21" s="91"/>
      <c r="C21" s="102"/>
      <c r="D21" s="19" t="s">
        <v>50</v>
      </c>
      <c r="E21" s="16" t="str">
        <f>VLOOKUP(F21,Table1[],2)</f>
        <v>Nothing</v>
      </c>
      <c r="F21" s="13">
        <v>0</v>
      </c>
    </row>
    <row r="22" spans="1:6">
      <c r="A22" s="101"/>
      <c r="B22" s="91"/>
      <c r="C22" s="102"/>
      <c r="D22" s="19" t="s">
        <v>51</v>
      </c>
      <c r="E22" s="16" t="str">
        <f>VLOOKUP(F22,Table1[],2)</f>
        <v>Nothing</v>
      </c>
      <c r="F22" s="13">
        <v>0</v>
      </c>
    </row>
    <row r="23" spans="1:6" ht="25.5">
      <c r="A23" s="101"/>
      <c r="B23" s="94" t="s">
        <v>13</v>
      </c>
      <c r="C23" s="104">
        <f>FLOOR(AVERAGE(F23:F25),1)</f>
        <v>1</v>
      </c>
      <c r="D23" s="17" t="s">
        <v>52</v>
      </c>
      <c r="E23" s="18" t="str">
        <f>VLOOKUP(F23,Table1[],2)</f>
        <v>Partial</v>
      </c>
      <c r="F23" s="12">
        <v>1</v>
      </c>
    </row>
    <row r="24" spans="1:6">
      <c r="A24" s="43" t="s">
        <v>131</v>
      </c>
      <c r="B24" s="95"/>
      <c r="C24" s="104"/>
      <c r="D24" s="17" t="s">
        <v>53</v>
      </c>
      <c r="E24" s="18" t="str">
        <f>VLOOKUP(F24,Table1[],2)</f>
        <v>Nothing</v>
      </c>
      <c r="F24" s="12">
        <v>0</v>
      </c>
    </row>
    <row r="25" spans="1:6" ht="38.25" customHeight="1">
      <c r="A25" s="44">
        <f>FLOOR(AVERAGE(F2:F25),1)</f>
        <v>1</v>
      </c>
      <c r="B25" s="95"/>
      <c r="C25" s="104"/>
      <c r="D25" s="17" t="s">
        <v>54</v>
      </c>
      <c r="E25" s="18" t="str">
        <f>VLOOKUP(F25,Table1[],2)</f>
        <v>Repeatable</v>
      </c>
      <c r="F25" s="12">
        <v>3</v>
      </c>
    </row>
    <row r="26" spans="1:6" ht="25.5">
      <c r="A26" s="106" t="s">
        <v>4</v>
      </c>
      <c r="B26" s="90" t="s">
        <v>14</v>
      </c>
      <c r="C26" s="102">
        <f>FLOOR(AVERAGE(F26:F30),1)</f>
        <v>3</v>
      </c>
      <c r="D26" s="19" t="s">
        <v>55</v>
      </c>
      <c r="E26" s="16" t="str">
        <f>VLOOKUP(F26,Table1[],2)</f>
        <v>Adaptive</v>
      </c>
      <c r="F26" s="13">
        <v>4</v>
      </c>
    </row>
    <row r="27" spans="1:6">
      <c r="A27" s="107"/>
      <c r="B27" s="91"/>
      <c r="C27" s="102"/>
      <c r="D27" s="19" t="s">
        <v>56</v>
      </c>
      <c r="E27" s="16" t="str">
        <f>VLOOKUP(F27,Table1[],2)</f>
        <v>Adaptive</v>
      </c>
      <c r="F27" s="13">
        <v>4</v>
      </c>
    </row>
    <row r="28" spans="1:6">
      <c r="A28" s="107"/>
      <c r="B28" s="91"/>
      <c r="C28" s="102"/>
      <c r="D28" s="19" t="s">
        <v>57</v>
      </c>
      <c r="E28" s="16" t="str">
        <f>VLOOKUP(F28,Table1[],2)</f>
        <v>Adaptive</v>
      </c>
      <c r="F28" s="13">
        <v>4</v>
      </c>
    </row>
    <row r="29" spans="1:6" ht="25.5">
      <c r="A29" s="107"/>
      <c r="B29" s="91"/>
      <c r="C29" s="102"/>
      <c r="D29" s="19" t="s">
        <v>58</v>
      </c>
      <c r="E29" s="16" t="str">
        <f>VLOOKUP(F29,Table1[],2)</f>
        <v>Risk Informed (Communicated)</v>
      </c>
      <c r="F29" s="13">
        <v>2</v>
      </c>
    </row>
    <row r="30" spans="1:6" ht="25.5">
      <c r="A30" s="107"/>
      <c r="B30" s="91"/>
      <c r="C30" s="102"/>
      <c r="D30" s="19" t="s">
        <v>59</v>
      </c>
      <c r="E30" s="16" t="str">
        <f>VLOOKUP(F30,Table1[],2)</f>
        <v>Risk Informed (Communicated)</v>
      </c>
      <c r="F30" s="13">
        <v>2</v>
      </c>
    </row>
    <row r="31" spans="1:6" ht="21.95" customHeight="1">
      <c r="A31" s="107"/>
      <c r="B31" s="92" t="s">
        <v>15</v>
      </c>
      <c r="C31" s="103">
        <f>FLOOR(AVERAGE(F31:F35),1)</f>
        <v>2</v>
      </c>
      <c r="D31" s="21" t="s">
        <v>60</v>
      </c>
      <c r="E31" s="22" t="str">
        <f>VLOOKUP(F31,Table1[],2)</f>
        <v>Repeatable</v>
      </c>
      <c r="F31" s="30">
        <v>3</v>
      </c>
    </row>
    <row r="32" spans="1:6" ht="21.95" customHeight="1">
      <c r="A32" s="107"/>
      <c r="B32" s="92"/>
      <c r="C32" s="103"/>
      <c r="D32" s="21" t="s">
        <v>61</v>
      </c>
      <c r="E32" s="22" t="str">
        <f>VLOOKUP(F32,Table1[],2)</f>
        <v>Partial</v>
      </c>
      <c r="F32" s="30">
        <v>1</v>
      </c>
    </row>
    <row r="33" spans="1:6" ht="26.1" customHeight="1">
      <c r="A33" s="107"/>
      <c r="B33" s="92"/>
      <c r="C33" s="103"/>
      <c r="D33" s="21" t="s">
        <v>62</v>
      </c>
      <c r="E33" s="22" t="str">
        <f>VLOOKUP(F33,Table1[],2)</f>
        <v>Repeatable</v>
      </c>
      <c r="F33" s="30">
        <v>3</v>
      </c>
    </row>
    <row r="34" spans="1:6" ht="21.95" customHeight="1">
      <c r="A34" s="107"/>
      <c r="B34" s="92"/>
      <c r="C34" s="103"/>
      <c r="D34" s="21" t="s">
        <v>63</v>
      </c>
      <c r="E34" s="22" t="str">
        <f>VLOOKUP(F34,Table1[],2)</f>
        <v>Risk Informed (Communicated)</v>
      </c>
      <c r="F34" s="30">
        <v>2</v>
      </c>
    </row>
    <row r="35" spans="1:6" ht="26.1" customHeight="1">
      <c r="A35" s="107"/>
      <c r="B35" s="92"/>
      <c r="C35" s="103"/>
      <c r="D35" s="21" t="s">
        <v>64</v>
      </c>
      <c r="E35" s="22" t="str">
        <f>VLOOKUP(F35,Table1[],2)</f>
        <v>Repeatable</v>
      </c>
      <c r="F35" s="30">
        <v>3</v>
      </c>
    </row>
    <row r="36" spans="1:6">
      <c r="A36" s="107"/>
      <c r="B36" s="90" t="s">
        <v>16</v>
      </c>
      <c r="C36" s="102">
        <f>FLOOR(AVERAGE(F36:F41),1)</f>
        <v>1</v>
      </c>
      <c r="D36" s="19" t="s">
        <v>65</v>
      </c>
      <c r="E36" s="16" t="str">
        <f>VLOOKUP(F36,Table1[],2)</f>
        <v>Risk Informed (Communicated)</v>
      </c>
      <c r="F36" s="13">
        <v>2</v>
      </c>
    </row>
    <row r="37" spans="1:6">
      <c r="A37" s="107"/>
      <c r="B37" s="91"/>
      <c r="C37" s="102"/>
      <c r="D37" s="19" t="s">
        <v>66</v>
      </c>
      <c r="E37" s="16" t="str">
        <f>VLOOKUP(F37,Table1[],2)</f>
        <v>Partial</v>
      </c>
      <c r="F37" s="13">
        <v>1</v>
      </c>
    </row>
    <row r="38" spans="1:6" ht="25.5">
      <c r="A38" s="107"/>
      <c r="B38" s="91"/>
      <c r="C38" s="102"/>
      <c r="D38" s="19" t="s">
        <v>67</v>
      </c>
      <c r="E38" s="16" t="str">
        <f>VLOOKUP(F38,Table1[],2)</f>
        <v>Repeatable</v>
      </c>
      <c r="F38" s="13">
        <v>3</v>
      </c>
    </row>
    <row r="39" spans="1:6">
      <c r="A39" s="107"/>
      <c r="B39" s="91"/>
      <c r="C39" s="102"/>
      <c r="D39" s="19" t="s">
        <v>68</v>
      </c>
      <c r="E39" s="16" t="str">
        <f>VLOOKUP(F39,Table1[],2)</f>
        <v>Partial</v>
      </c>
      <c r="F39" s="13">
        <v>1</v>
      </c>
    </row>
    <row r="40" spans="1:6">
      <c r="A40" s="107"/>
      <c r="B40" s="91"/>
      <c r="C40" s="102"/>
      <c r="D40" s="19" t="s">
        <v>69</v>
      </c>
      <c r="E40" s="16" t="str">
        <f>VLOOKUP(F40,Table1[],2)</f>
        <v>Partial</v>
      </c>
      <c r="F40" s="13">
        <v>1</v>
      </c>
    </row>
    <row r="41" spans="1:6" ht="25.5">
      <c r="A41" s="107"/>
      <c r="B41" s="91"/>
      <c r="C41" s="102"/>
      <c r="D41" s="19" t="s">
        <v>70</v>
      </c>
      <c r="E41" s="16" t="str">
        <f>VLOOKUP(F41,Table1[],2)</f>
        <v>Risk Informed (Communicated)</v>
      </c>
      <c r="F41" s="13">
        <v>2</v>
      </c>
    </row>
    <row r="42" spans="1:6" ht="25.5">
      <c r="A42" s="107"/>
      <c r="B42" s="91"/>
      <c r="C42" s="102"/>
      <c r="D42" s="19" t="s">
        <v>71</v>
      </c>
      <c r="E42" s="16" t="str">
        <f>VLOOKUP(F42,Table1[],2)</f>
        <v>Adaptive</v>
      </c>
      <c r="F42" s="13">
        <v>4</v>
      </c>
    </row>
    <row r="43" spans="1:6" ht="25.5">
      <c r="A43" s="107"/>
      <c r="B43" s="92" t="s">
        <v>17</v>
      </c>
      <c r="C43" s="103">
        <f>FLOOR(AVERAGE(F43:F54),1)</f>
        <v>1</v>
      </c>
      <c r="D43" s="21" t="s">
        <v>72</v>
      </c>
      <c r="E43" s="22" t="str">
        <f>VLOOKUP(F43,Table1[],2)</f>
        <v>Partial</v>
      </c>
      <c r="F43" s="30">
        <v>1</v>
      </c>
    </row>
    <row r="44" spans="1:6">
      <c r="A44" s="107"/>
      <c r="B44" s="93"/>
      <c r="C44" s="103"/>
      <c r="D44" s="21" t="s">
        <v>73</v>
      </c>
      <c r="E44" s="22" t="str">
        <f>VLOOKUP(F44,Table1[],2)</f>
        <v>Risk Informed (Communicated)</v>
      </c>
      <c r="F44" s="30">
        <v>2</v>
      </c>
    </row>
    <row r="45" spans="1:6">
      <c r="A45" s="107"/>
      <c r="B45" s="93"/>
      <c r="C45" s="103"/>
      <c r="D45" s="21" t="s">
        <v>74</v>
      </c>
      <c r="E45" s="22" t="str">
        <f>VLOOKUP(F45,Table1[],2)</f>
        <v>Adaptive</v>
      </c>
      <c r="F45" s="30">
        <v>4</v>
      </c>
    </row>
    <row r="46" spans="1:6" ht="25.5">
      <c r="A46" s="107"/>
      <c r="B46" s="93"/>
      <c r="C46" s="103"/>
      <c r="D46" s="21" t="s">
        <v>75</v>
      </c>
      <c r="E46" s="22" t="str">
        <f>VLOOKUP(F46,Table1[],2)</f>
        <v>Risk Informed (Communicated)</v>
      </c>
      <c r="F46" s="30">
        <v>2</v>
      </c>
    </row>
    <row r="47" spans="1:6" ht="26.1" customHeight="1">
      <c r="A47" s="107"/>
      <c r="B47" s="93"/>
      <c r="C47" s="103"/>
      <c r="D47" s="21" t="s">
        <v>76</v>
      </c>
      <c r="E47" s="22" t="str">
        <f>VLOOKUP(F47,Table1[],2)</f>
        <v>Risk Informed (Communicated)</v>
      </c>
      <c r="F47" s="30">
        <v>2</v>
      </c>
    </row>
    <row r="48" spans="1:6">
      <c r="A48" s="107"/>
      <c r="B48" s="93"/>
      <c r="C48" s="103"/>
      <c r="D48" s="21" t="s">
        <v>77</v>
      </c>
      <c r="E48" s="22" t="str">
        <f>VLOOKUP(F48,Table1[],2)</f>
        <v>Partial</v>
      </c>
      <c r="F48" s="30">
        <v>1</v>
      </c>
    </row>
    <row r="49" spans="1:6">
      <c r="A49" s="107"/>
      <c r="B49" s="93"/>
      <c r="C49" s="103"/>
      <c r="D49" s="21" t="s">
        <v>78</v>
      </c>
      <c r="E49" s="22" t="str">
        <f>VLOOKUP(F49,Table1[],2)</f>
        <v>Partial</v>
      </c>
      <c r="F49" s="30">
        <v>1</v>
      </c>
    </row>
    <row r="50" spans="1:6" ht="25.5">
      <c r="A50" s="107"/>
      <c r="B50" s="93"/>
      <c r="C50" s="103"/>
      <c r="D50" s="21" t="s">
        <v>79</v>
      </c>
      <c r="E50" s="22" t="str">
        <f>VLOOKUP(F50,Table1[],2)</f>
        <v>Partial</v>
      </c>
      <c r="F50" s="30">
        <v>1</v>
      </c>
    </row>
    <row r="51" spans="1:6" ht="38.25">
      <c r="A51" s="107"/>
      <c r="B51" s="93"/>
      <c r="C51" s="103"/>
      <c r="D51" s="21" t="s">
        <v>80</v>
      </c>
      <c r="E51" s="22" t="str">
        <f>VLOOKUP(F51,Table1[],2)</f>
        <v>Partial</v>
      </c>
      <c r="F51" s="30">
        <v>1</v>
      </c>
    </row>
    <row r="52" spans="1:6">
      <c r="A52" s="107"/>
      <c r="B52" s="93"/>
      <c r="C52" s="103"/>
      <c r="D52" s="21" t="s">
        <v>81</v>
      </c>
      <c r="E52" s="22" t="str">
        <f>VLOOKUP(F52,Table1[],2)</f>
        <v>Partial</v>
      </c>
      <c r="F52" s="30">
        <v>1</v>
      </c>
    </row>
    <row r="53" spans="1:6" ht="25.5">
      <c r="A53" s="107"/>
      <c r="B53" s="93"/>
      <c r="C53" s="103"/>
      <c r="D53" s="21" t="s">
        <v>82</v>
      </c>
      <c r="E53" s="22" t="str">
        <f>VLOOKUP(F53,Table1[],2)</f>
        <v>Repeatable</v>
      </c>
      <c r="F53" s="30">
        <v>3</v>
      </c>
    </row>
    <row r="54" spans="1:6">
      <c r="A54" s="107"/>
      <c r="B54" s="93"/>
      <c r="C54" s="103"/>
      <c r="D54" s="21" t="s">
        <v>83</v>
      </c>
      <c r="E54" s="22" t="str">
        <f>VLOOKUP(F54,Table1[],2)</f>
        <v>Repeatable</v>
      </c>
      <c r="F54" s="30">
        <v>3</v>
      </c>
    </row>
    <row r="55" spans="1:6" ht="35.1" customHeight="1">
      <c r="A55" s="107"/>
      <c r="B55" s="90" t="s">
        <v>18</v>
      </c>
      <c r="C55" s="105">
        <f>FLOOR(AVERAGE(F55:F56),1)</f>
        <v>1</v>
      </c>
      <c r="D55" s="19" t="s">
        <v>84</v>
      </c>
      <c r="E55" s="16" t="str">
        <f>VLOOKUP(F55,Table1[],2)</f>
        <v>Risk Informed (Communicated)</v>
      </c>
      <c r="F55" s="13">
        <v>2</v>
      </c>
    </row>
    <row r="56" spans="1:6" ht="35.1" customHeight="1">
      <c r="A56" s="107"/>
      <c r="B56" s="91"/>
      <c r="C56" s="105"/>
      <c r="D56" s="19" t="s">
        <v>85</v>
      </c>
      <c r="E56" s="16" t="str">
        <f>VLOOKUP(F56,Table1[],2)</f>
        <v>Partial</v>
      </c>
      <c r="F56" s="13">
        <v>1</v>
      </c>
    </row>
    <row r="57" spans="1:6" ht="26.1" customHeight="1">
      <c r="A57" s="107"/>
      <c r="B57" s="92" t="s">
        <v>19</v>
      </c>
      <c r="C57" s="103">
        <f>FLOOR(AVERAGE(F57:F60),1)</f>
        <v>1</v>
      </c>
      <c r="D57" s="21" t="s">
        <v>86</v>
      </c>
      <c r="E57" s="22" t="str">
        <f>VLOOKUP(F57,Table1[],2)</f>
        <v>Partial</v>
      </c>
      <c r="F57" s="30">
        <v>1</v>
      </c>
    </row>
    <row r="58" spans="1:6" ht="26.1" customHeight="1">
      <c r="A58" s="41" t="s">
        <v>131</v>
      </c>
      <c r="B58" s="93"/>
      <c r="C58" s="103"/>
      <c r="D58" s="21" t="s">
        <v>87</v>
      </c>
      <c r="E58" s="22" t="str">
        <f>VLOOKUP(F58,Table1[],2)</f>
        <v>Nothing</v>
      </c>
      <c r="F58" s="30">
        <v>0</v>
      </c>
    </row>
    <row r="59" spans="1:6" ht="26.1" customHeight="1">
      <c r="A59" s="41">
        <f>FLOOR(AVERAGE(F26:F60),1)</f>
        <v>2</v>
      </c>
      <c r="B59" s="93"/>
      <c r="C59" s="103"/>
      <c r="D59" s="21" t="s">
        <v>88</v>
      </c>
      <c r="E59" s="22" t="str">
        <f>VLOOKUP(F59,Table1[],2)</f>
        <v>Risk Informed (Communicated)</v>
      </c>
      <c r="F59" s="30">
        <v>2</v>
      </c>
    </row>
    <row r="60" spans="1:6" ht="26.1" customHeight="1">
      <c r="A60" s="42"/>
      <c r="B60" s="93"/>
      <c r="C60" s="103"/>
      <c r="D60" s="21" t="s">
        <v>89</v>
      </c>
      <c r="E60" s="22" t="str">
        <f>VLOOKUP(F60,Table1[],2)</f>
        <v>Repeatable</v>
      </c>
      <c r="F60" s="30">
        <v>3</v>
      </c>
    </row>
    <row r="61" spans="1:6" ht="25.5">
      <c r="A61" s="108" t="s">
        <v>5</v>
      </c>
      <c r="B61" s="90" t="s">
        <v>20</v>
      </c>
      <c r="C61" s="102">
        <f>FLOOR(AVERAGE(F61:F65),1)</f>
        <v>1</v>
      </c>
      <c r="D61" s="19" t="s">
        <v>90</v>
      </c>
      <c r="E61" s="16" t="str">
        <f>VLOOKUP(F61,Table1[],2)</f>
        <v>Risk Informed (Communicated)</v>
      </c>
      <c r="F61" s="13">
        <v>2</v>
      </c>
    </row>
    <row r="62" spans="1:6" ht="25.5">
      <c r="A62" s="109"/>
      <c r="B62" s="91"/>
      <c r="C62" s="102"/>
      <c r="D62" s="19" t="s">
        <v>91</v>
      </c>
      <c r="E62" s="16" t="str">
        <f>VLOOKUP(F62,Table1[],2)</f>
        <v>Risk Informed (Communicated)</v>
      </c>
      <c r="F62" s="13">
        <v>2</v>
      </c>
    </row>
    <row r="63" spans="1:6" ht="25.5">
      <c r="A63" s="109"/>
      <c r="B63" s="91"/>
      <c r="C63" s="102"/>
      <c r="D63" s="19" t="s">
        <v>92</v>
      </c>
      <c r="E63" s="16" t="str">
        <f>VLOOKUP(F63,Table1[],2)</f>
        <v>Risk Informed (Communicated)</v>
      </c>
      <c r="F63" s="13">
        <v>2</v>
      </c>
    </row>
    <row r="64" spans="1:6">
      <c r="A64" s="109"/>
      <c r="B64" s="91"/>
      <c r="C64" s="102"/>
      <c r="D64" s="19" t="s">
        <v>93</v>
      </c>
      <c r="E64" s="16" t="str">
        <f>VLOOKUP(F64,Table1[],2)</f>
        <v>Partial</v>
      </c>
      <c r="F64" s="13">
        <v>1</v>
      </c>
    </row>
    <row r="65" spans="1:6">
      <c r="A65" s="109"/>
      <c r="B65" s="91"/>
      <c r="C65" s="102"/>
      <c r="D65" s="19" t="s">
        <v>94</v>
      </c>
      <c r="E65" s="16" t="str">
        <f>VLOOKUP(F65,Table1[],2)</f>
        <v>Risk Informed (Communicated)</v>
      </c>
      <c r="F65" s="13">
        <v>2</v>
      </c>
    </row>
    <row r="66" spans="1:6">
      <c r="A66" s="109"/>
      <c r="B66" s="96" t="s">
        <v>21</v>
      </c>
      <c r="C66" s="116">
        <f>FLOOR(AVERAGE(F66:F73),1)</f>
        <v>1</v>
      </c>
      <c r="D66" s="23" t="s">
        <v>95</v>
      </c>
      <c r="E66" s="24" t="str">
        <f>VLOOKUP(F66,Table1[],2)</f>
        <v>Risk Informed (Communicated)</v>
      </c>
      <c r="F66" s="31">
        <v>2</v>
      </c>
    </row>
    <row r="67" spans="1:6" ht="25.5">
      <c r="A67" s="109"/>
      <c r="B67" s="97"/>
      <c r="C67" s="116"/>
      <c r="D67" s="23" t="s">
        <v>96</v>
      </c>
      <c r="E67" s="24" t="str">
        <f>VLOOKUP(F67,Table1[],2)</f>
        <v>Partial</v>
      </c>
      <c r="F67" s="31">
        <v>1</v>
      </c>
    </row>
    <row r="68" spans="1:6" ht="25.5">
      <c r="A68" s="109"/>
      <c r="B68" s="97"/>
      <c r="C68" s="116"/>
      <c r="D68" s="23" t="s">
        <v>97</v>
      </c>
      <c r="E68" s="24" t="str">
        <f>VLOOKUP(F68,Table1[],2)</f>
        <v>Repeatable</v>
      </c>
      <c r="F68" s="31">
        <v>3</v>
      </c>
    </row>
    <row r="69" spans="1:6">
      <c r="A69" s="109"/>
      <c r="B69" s="97"/>
      <c r="C69" s="116"/>
      <c r="D69" s="23" t="s">
        <v>98</v>
      </c>
      <c r="E69" s="24" t="str">
        <f>VLOOKUP(F69,Table1[],2)</f>
        <v>Repeatable</v>
      </c>
      <c r="F69" s="31">
        <v>3</v>
      </c>
    </row>
    <row r="70" spans="1:6">
      <c r="A70" s="109"/>
      <c r="B70" s="97"/>
      <c r="C70" s="116"/>
      <c r="D70" s="23" t="s">
        <v>99</v>
      </c>
      <c r="E70" s="24" t="str">
        <f>VLOOKUP(F70,Table1[],2)</f>
        <v>Partial</v>
      </c>
      <c r="F70" s="31">
        <v>1</v>
      </c>
    </row>
    <row r="71" spans="1:6" ht="25.5">
      <c r="A71" s="109"/>
      <c r="B71" s="97"/>
      <c r="C71" s="116"/>
      <c r="D71" s="23" t="s">
        <v>100</v>
      </c>
      <c r="E71" s="24" t="str">
        <f>VLOOKUP(F71,Table1[],2)</f>
        <v>Partial</v>
      </c>
      <c r="F71" s="31">
        <v>1</v>
      </c>
    </row>
    <row r="72" spans="1:6" ht="25.5">
      <c r="A72" s="109"/>
      <c r="B72" s="97"/>
      <c r="C72" s="116"/>
      <c r="D72" s="23" t="s">
        <v>101</v>
      </c>
      <c r="E72" s="24" t="str">
        <f>VLOOKUP(F72,Table1[],2)</f>
        <v>Risk Informed (Communicated)</v>
      </c>
      <c r="F72" s="31">
        <v>2</v>
      </c>
    </row>
    <row r="73" spans="1:6">
      <c r="A73" s="109"/>
      <c r="B73" s="97"/>
      <c r="C73" s="116"/>
      <c r="D73" s="23" t="s">
        <v>102</v>
      </c>
      <c r="E73" s="24" t="str">
        <f>VLOOKUP(F73,Table1[],2)</f>
        <v>Partial</v>
      </c>
      <c r="F73" s="31">
        <v>1</v>
      </c>
    </row>
    <row r="74" spans="1:6" ht="25.5">
      <c r="A74" s="109"/>
      <c r="B74" s="90" t="s">
        <v>22</v>
      </c>
      <c r="C74" s="102">
        <f>FLOOR(AVERAGE(F74:F78),1)</f>
        <v>2</v>
      </c>
      <c r="D74" s="19" t="s">
        <v>103</v>
      </c>
      <c r="E74" s="16" t="str">
        <f>VLOOKUP(F74,Table1[],2)</f>
        <v>Repeatable</v>
      </c>
      <c r="F74" s="13">
        <v>3</v>
      </c>
    </row>
    <row r="75" spans="1:6">
      <c r="A75" s="109"/>
      <c r="B75" s="91"/>
      <c r="C75" s="102"/>
      <c r="D75" s="19" t="s">
        <v>104</v>
      </c>
      <c r="E75" s="16" t="str">
        <f>VLOOKUP(F75,Table1[],2)</f>
        <v>Partial</v>
      </c>
      <c r="F75" s="13">
        <v>1</v>
      </c>
    </row>
    <row r="76" spans="1:6">
      <c r="A76" s="39" t="s">
        <v>131</v>
      </c>
      <c r="B76" s="91"/>
      <c r="C76" s="102"/>
      <c r="D76" s="19" t="s">
        <v>105</v>
      </c>
      <c r="E76" s="16" t="str">
        <f>VLOOKUP(F76,Table1[],2)</f>
        <v>Risk Informed (Communicated)</v>
      </c>
      <c r="F76" s="13">
        <v>2</v>
      </c>
    </row>
    <row r="77" spans="1:6">
      <c r="A77" s="39">
        <f>FLOOR(AVERAGE(F61:F78),1)</f>
        <v>1</v>
      </c>
      <c r="B77" s="91"/>
      <c r="C77" s="102"/>
      <c r="D77" s="19" t="s">
        <v>106</v>
      </c>
      <c r="E77" s="16" t="str">
        <f>VLOOKUP(F77,Table1[],2)</f>
        <v>Risk Informed (Communicated)</v>
      </c>
      <c r="F77" s="13">
        <v>2</v>
      </c>
    </row>
    <row r="78" spans="1:6">
      <c r="A78" s="40"/>
      <c r="B78" s="91"/>
      <c r="C78" s="102"/>
      <c r="D78" s="19" t="s">
        <v>107</v>
      </c>
      <c r="E78" s="16" t="str">
        <f>VLOOKUP(F78,Table1[],2)</f>
        <v>Risk Informed (Communicated)</v>
      </c>
      <c r="F78" s="13">
        <v>2</v>
      </c>
    </row>
    <row r="79" spans="1:6" ht="63.75">
      <c r="A79" s="110" t="s">
        <v>6</v>
      </c>
      <c r="B79" s="14" t="s">
        <v>23</v>
      </c>
      <c r="C79" s="33">
        <f>F79</f>
        <v>2</v>
      </c>
      <c r="D79" s="25" t="s">
        <v>108</v>
      </c>
      <c r="E79" s="26" t="str">
        <f>VLOOKUP(F79,Table1[],2)</f>
        <v>Risk Informed (Communicated)</v>
      </c>
      <c r="F79" s="34">
        <v>2</v>
      </c>
    </row>
    <row r="80" spans="1:6" ht="25.5">
      <c r="A80" s="111"/>
      <c r="B80" s="90" t="s">
        <v>24</v>
      </c>
      <c r="C80" s="102">
        <f>FLOOR(AVERAGE(F80:F84),1)</f>
        <v>1</v>
      </c>
      <c r="D80" s="19" t="s">
        <v>109</v>
      </c>
      <c r="E80" s="16" t="str">
        <f>VLOOKUP(F80,Table1[],2)</f>
        <v>Partial</v>
      </c>
      <c r="F80" s="13">
        <v>1</v>
      </c>
    </row>
    <row r="81" spans="1:6">
      <c r="A81" s="111"/>
      <c r="B81" s="91"/>
      <c r="C81" s="102"/>
      <c r="D81" s="19" t="s">
        <v>110</v>
      </c>
      <c r="E81" s="16" t="str">
        <f>VLOOKUP(F81,Table1[],2)</f>
        <v>Partial</v>
      </c>
      <c r="F81" s="13">
        <v>1</v>
      </c>
    </row>
    <row r="82" spans="1:6">
      <c r="A82" s="111"/>
      <c r="B82" s="91"/>
      <c r="C82" s="102"/>
      <c r="D82" s="19" t="s">
        <v>111</v>
      </c>
      <c r="E82" s="16" t="str">
        <f>VLOOKUP(F82,Table1[],2)</f>
        <v>Partial</v>
      </c>
      <c r="F82" s="13">
        <v>1</v>
      </c>
    </row>
    <row r="83" spans="1:6" ht="25.5">
      <c r="A83" s="111"/>
      <c r="B83" s="91"/>
      <c r="C83" s="102"/>
      <c r="D83" s="19" t="s">
        <v>112</v>
      </c>
      <c r="E83" s="16" t="str">
        <f>VLOOKUP(F83,Table1[],2)</f>
        <v>Risk Informed (Communicated)</v>
      </c>
      <c r="F83" s="13">
        <v>2</v>
      </c>
    </row>
    <row r="84" spans="1:6" ht="25.5">
      <c r="A84" s="111"/>
      <c r="B84" s="91"/>
      <c r="C84" s="102"/>
      <c r="D84" s="19" t="s">
        <v>113</v>
      </c>
      <c r="E84" s="16" t="str">
        <f>VLOOKUP(F84,Table1[],2)</f>
        <v>Risk Informed (Communicated)</v>
      </c>
      <c r="F84" s="13">
        <v>2</v>
      </c>
    </row>
    <row r="85" spans="1:6">
      <c r="A85" s="111"/>
      <c r="B85" s="98" t="s">
        <v>25</v>
      </c>
      <c r="C85" s="114">
        <f>FLOOR(AVERAGE(F85:F88),1)</f>
        <v>2</v>
      </c>
      <c r="D85" s="25" t="s">
        <v>114</v>
      </c>
      <c r="E85" s="26" t="str">
        <f>VLOOKUP(F85,Table1[],2)</f>
        <v>Repeatable</v>
      </c>
      <c r="F85" s="34">
        <v>3</v>
      </c>
    </row>
    <row r="86" spans="1:6">
      <c r="A86" s="111"/>
      <c r="B86" s="99"/>
      <c r="C86" s="114"/>
      <c r="D86" s="25" t="s">
        <v>115</v>
      </c>
      <c r="E86" s="26" t="str">
        <f>VLOOKUP(F86,Table1[],2)</f>
        <v>Risk Informed (Communicated)</v>
      </c>
      <c r="F86" s="34">
        <v>2</v>
      </c>
    </row>
    <row r="87" spans="1:6">
      <c r="A87" s="111"/>
      <c r="B87" s="99"/>
      <c r="C87" s="114"/>
      <c r="D87" s="25" t="s">
        <v>116</v>
      </c>
      <c r="E87" s="26" t="str">
        <f>VLOOKUP(F87,Table1[],2)</f>
        <v>Partial</v>
      </c>
      <c r="F87" s="34">
        <v>1</v>
      </c>
    </row>
    <row r="88" spans="1:6">
      <c r="A88" s="111"/>
      <c r="B88" s="99"/>
      <c r="C88" s="114"/>
      <c r="D88" s="25" t="s">
        <v>117</v>
      </c>
      <c r="E88" s="26" t="str">
        <f>VLOOKUP(F88,Table1[],2)</f>
        <v>Risk Informed (Communicated)</v>
      </c>
      <c r="F88" s="34">
        <v>2</v>
      </c>
    </row>
    <row r="89" spans="1:6" ht="20.100000000000001" customHeight="1">
      <c r="A89" s="111"/>
      <c r="B89" s="90" t="s">
        <v>26</v>
      </c>
      <c r="C89" s="102">
        <f>FLOOR(AVERAGE(F89:F91),1)</f>
        <v>2</v>
      </c>
      <c r="D89" s="19" t="s">
        <v>118</v>
      </c>
      <c r="E89" s="16" t="str">
        <f>VLOOKUP(F89,Table1[],2)</f>
        <v>Adaptive</v>
      </c>
      <c r="F89" s="13">
        <v>4</v>
      </c>
    </row>
    <row r="90" spans="1:6" ht="20.100000000000001" customHeight="1">
      <c r="A90" s="111"/>
      <c r="B90" s="91"/>
      <c r="C90" s="102"/>
      <c r="D90" s="19" t="s">
        <v>119</v>
      </c>
      <c r="E90" s="16" t="str">
        <f>VLOOKUP(F90,Table1[],2)</f>
        <v>Risk Informed (Communicated)</v>
      </c>
      <c r="F90" s="13">
        <v>2</v>
      </c>
    </row>
    <row r="91" spans="1:6" ht="26.1" customHeight="1">
      <c r="A91" s="111"/>
      <c r="B91" s="91"/>
      <c r="C91" s="102"/>
      <c r="D91" s="19" t="s">
        <v>120</v>
      </c>
      <c r="E91" s="16" t="str">
        <f>VLOOKUP(F91,Table1[],2)</f>
        <v>Partial</v>
      </c>
      <c r="F91" s="13">
        <v>1</v>
      </c>
    </row>
    <row r="92" spans="1:6" ht="32.1" customHeight="1">
      <c r="A92" s="37" t="s">
        <v>131</v>
      </c>
      <c r="B92" s="98" t="s">
        <v>27</v>
      </c>
      <c r="C92" s="114">
        <f>FLOOR(AVERAGE(F92:F93),1)</f>
        <v>2</v>
      </c>
      <c r="D92" s="25" t="s">
        <v>121</v>
      </c>
      <c r="E92" s="26" t="str">
        <f>VLOOKUP(F92,Table1[],2)</f>
        <v>Risk Informed (Communicated)</v>
      </c>
      <c r="F92" s="34">
        <v>2</v>
      </c>
    </row>
    <row r="93" spans="1:6" ht="32.1" customHeight="1">
      <c r="A93" s="38">
        <f>FLOOR(AVERAGE(F79:F93),1)</f>
        <v>1</v>
      </c>
      <c r="B93" s="99"/>
      <c r="C93" s="114"/>
      <c r="D93" s="25" t="s">
        <v>122</v>
      </c>
      <c r="E93" s="26" t="str">
        <f>VLOOKUP(F93,Table1[],2)</f>
        <v>Risk Informed (Communicated)</v>
      </c>
      <c r="F93" s="34">
        <v>2</v>
      </c>
    </row>
    <row r="94" spans="1:6" ht="63.75">
      <c r="A94" s="112" t="s">
        <v>7</v>
      </c>
      <c r="B94" s="15" t="s">
        <v>28</v>
      </c>
      <c r="C94" s="29">
        <f>F94</f>
        <v>2</v>
      </c>
      <c r="D94" s="19" t="s">
        <v>123</v>
      </c>
      <c r="E94" s="16" t="str">
        <f>VLOOKUP(F94,Table1[],2)</f>
        <v>Risk Informed (Communicated)</v>
      </c>
      <c r="F94" s="13">
        <v>2</v>
      </c>
    </row>
    <row r="95" spans="1:6" ht="24" customHeight="1">
      <c r="A95" s="113"/>
      <c r="B95" s="117" t="s">
        <v>29</v>
      </c>
      <c r="C95" s="115">
        <f>FLOOR(AVERAGE(F95:F96),1)</f>
        <v>1</v>
      </c>
      <c r="D95" s="27" t="s">
        <v>124</v>
      </c>
      <c r="E95" s="28" t="str">
        <f>VLOOKUP(F95,Table1[],2)</f>
        <v>Risk Informed (Communicated)</v>
      </c>
      <c r="F95" s="32">
        <v>2</v>
      </c>
    </row>
    <row r="96" spans="1:6" ht="27" customHeight="1">
      <c r="A96" s="113"/>
      <c r="B96" s="118"/>
      <c r="C96" s="115"/>
      <c r="D96" s="27" t="s">
        <v>125</v>
      </c>
      <c r="E96" s="28" t="str">
        <f>VLOOKUP(F96,Table1[],2)</f>
        <v>Partial</v>
      </c>
      <c r="F96" s="32">
        <v>1</v>
      </c>
    </row>
    <row r="97" spans="1:6" ht="27.75" customHeight="1">
      <c r="A97" s="113"/>
      <c r="B97" s="90" t="s">
        <v>30</v>
      </c>
      <c r="C97" s="105">
        <f>FLOOR(AVERAGE(F97:F99),1)</f>
        <v>2</v>
      </c>
      <c r="D97" s="19" t="s">
        <v>126</v>
      </c>
      <c r="E97" s="16" t="str">
        <f>VLOOKUP(F97,Table1[],2)</f>
        <v>Risk Informed (Communicated)</v>
      </c>
      <c r="F97" s="13">
        <v>2</v>
      </c>
    </row>
    <row r="98" spans="1:6" ht="27.75" customHeight="1">
      <c r="A98" s="35" t="s">
        <v>131</v>
      </c>
      <c r="B98" s="91"/>
      <c r="C98" s="105"/>
      <c r="D98" s="19" t="s">
        <v>127</v>
      </c>
      <c r="E98" s="16" t="str">
        <f>VLOOKUP(F98,Table1[],2)</f>
        <v>Risk Informed (Communicated)</v>
      </c>
      <c r="F98" s="13">
        <v>2</v>
      </c>
    </row>
    <row r="99" spans="1:6" ht="27.75" customHeight="1">
      <c r="A99" s="36">
        <f>FLOOR(AVERAGE(F94:F99),1)</f>
        <v>2</v>
      </c>
      <c r="B99" s="91"/>
      <c r="C99" s="105"/>
      <c r="D99" s="19" t="s">
        <v>128</v>
      </c>
      <c r="E99" s="16" t="str">
        <f>VLOOKUP(F99,Table1[],2)</f>
        <v>Repeatable</v>
      </c>
      <c r="F99" s="13">
        <v>3</v>
      </c>
    </row>
  </sheetData>
  <mergeCells count="45">
    <mergeCell ref="C97:C99"/>
    <mergeCell ref="A26:A57"/>
    <mergeCell ref="A61:A75"/>
    <mergeCell ref="A79:A91"/>
    <mergeCell ref="A94:A97"/>
    <mergeCell ref="C80:C84"/>
    <mergeCell ref="C85:C88"/>
    <mergeCell ref="C89:C91"/>
    <mergeCell ref="C92:C93"/>
    <mergeCell ref="C95:C96"/>
    <mergeCell ref="C55:C56"/>
    <mergeCell ref="C57:C60"/>
    <mergeCell ref="C61:C65"/>
    <mergeCell ref="C66:C73"/>
    <mergeCell ref="C74:C78"/>
    <mergeCell ref="B95:B96"/>
    <mergeCell ref="A2:A23"/>
    <mergeCell ref="C26:C30"/>
    <mergeCell ref="C31:C35"/>
    <mergeCell ref="C36:C42"/>
    <mergeCell ref="C43:C54"/>
    <mergeCell ref="C2:C7"/>
    <mergeCell ref="C8:C12"/>
    <mergeCell ref="C13:C16"/>
    <mergeCell ref="C17:C22"/>
    <mergeCell ref="C23:C25"/>
    <mergeCell ref="B31:B35"/>
    <mergeCell ref="B36:B42"/>
    <mergeCell ref="B43:B54"/>
    <mergeCell ref="B97:B99"/>
    <mergeCell ref="B66:B73"/>
    <mergeCell ref="B74:B78"/>
    <mergeCell ref="B80:B84"/>
    <mergeCell ref="B85:B88"/>
    <mergeCell ref="B89:B91"/>
    <mergeCell ref="B92:B93"/>
    <mergeCell ref="B55:B56"/>
    <mergeCell ref="B57:B60"/>
    <mergeCell ref="B61:B65"/>
    <mergeCell ref="B2:B7"/>
    <mergeCell ref="B8:B12"/>
    <mergeCell ref="B13:B16"/>
    <mergeCell ref="B17:B22"/>
    <mergeCell ref="B23:B25"/>
    <mergeCell ref="B26:B30"/>
  </mergeCells>
  <dataValidations count="1">
    <dataValidation type="whole" allowBlank="1" showInputMessage="1" showErrorMessage="1" sqref="F2:F99">
      <formula1>0</formula1>
      <formula2>4</formula2>
    </dataValidation>
  </dataValidations>
  <pageMargins left="0.25" right="0.25" top="0.75" bottom="0.75" header="0.3" footer="0.3"/>
  <pageSetup scale="65" fitToHeight="0" orientation="portrait" r:id="rId1"/>
  <headerFooter>
    <oddHeader>&amp;L&amp;"-,Bold"&amp;12ITD Cybersecurity&amp;C&amp;"-,Bold"&amp;12NIST Framework for Improving Critical Infrastructure Cybersecurity&amp;R&amp;"-,Bold"&amp;12 2014 Quartly Core</oddHeader>
    <oddFooter>&amp;C&amp;D&amp;RPage &amp;P</oddFooter>
  </headerFooter>
  <rowBreaks count="2" manualBreakCount="2">
    <brk id="25" max="16383" man="1"/>
    <brk id="6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2"/>
  <sheetViews>
    <sheetView tabSelected="1" zoomScaleNormal="100" workbookViewId="0">
      <selection activeCell="L77" sqref="L77"/>
    </sheetView>
  </sheetViews>
  <sheetFormatPr defaultRowHeight="15"/>
  <cols>
    <col min="1" max="1" width="13.5703125" style="5" bestFit="1" customWidth="1"/>
    <col min="2" max="2" width="34.28515625" style="3" customWidth="1"/>
    <col min="3" max="3" width="4.28515625" style="3" customWidth="1"/>
    <col min="4" max="4" width="41.7109375" style="3" customWidth="1"/>
    <col min="5" max="5" width="31.85546875" hidden="1" customWidth="1"/>
    <col min="6" max="6" width="43.85546875" style="78" customWidth="1"/>
    <col min="7" max="7" width="55.85546875" hidden="1" customWidth="1"/>
    <col min="8" max="8" width="31.85546875" hidden="1" customWidth="1"/>
    <col min="9" max="9" width="31.85546875" style="79" bestFit="1" customWidth="1"/>
    <col min="10" max="10" width="12.28515625" bestFit="1" customWidth="1"/>
    <col min="11" max="11" width="14.28515625" bestFit="1" customWidth="1"/>
    <col min="12" max="12" width="68.140625" style="78" customWidth="1"/>
  </cols>
  <sheetData>
    <row r="1" spans="1:12">
      <c r="A1" s="1" t="s">
        <v>0</v>
      </c>
      <c r="B1" s="2" t="s">
        <v>1</v>
      </c>
      <c r="C1" s="2" t="s">
        <v>130</v>
      </c>
      <c r="D1" s="4" t="s">
        <v>2</v>
      </c>
      <c r="E1" s="1" t="s">
        <v>8</v>
      </c>
      <c r="F1" s="76" t="s">
        <v>166</v>
      </c>
      <c r="G1" s="1" t="s">
        <v>167</v>
      </c>
      <c r="H1" s="1" t="s">
        <v>165</v>
      </c>
      <c r="I1" s="1" t="s">
        <v>393</v>
      </c>
      <c r="J1" s="1" t="s">
        <v>392</v>
      </c>
      <c r="K1" s="1" t="s">
        <v>164</v>
      </c>
      <c r="L1" s="80" t="s">
        <v>165</v>
      </c>
    </row>
    <row r="2" spans="1:12" ht="25.5">
      <c r="A2" s="100" t="s">
        <v>3</v>
      </c>
      <c r="B2" s="94" t="s">
        <v>9</v>
      </c>
      <c r="C2" s="104">
        <f xml:space="preserve"> FLOOR(AVERAGE(K2:K7),1)</f>
        <v>1</v>
      </c>
      <c r="D2" s="17" t="s">
        <v>31</v>
      </c>
      <c r="E2" s="18" t="str">
        <f>VLOOKUP(K2,Table1[],2)</f>
        <v>Risk Informed (Communicated)</v>
      </c>
      <c r="F2" s="75" t="s">
        <v>168</v>
      </c>
      <c r="G2" s="58" t="s">
        <v>256</v>
      </c>
      <c r="H2" s="18"/>
      <c r="I2" s="18" t="str">
        <f>VLOOKUP(K2,Table1[],2)</f>
        <v>Risk Informed (Communicated)</v>
      </c>
      <c r="J2" s="81">
        <v>2</v>
      </c>
      <c r="K2" s="12">
        <v>2</v>
      </c>
    </row>
    <row r="3" spans="1:12" ht="25.5">
      <c r="A3" s="101"/>
      <c r="B3" s="95"/>
      <c r="C3" s="104"/>
      <c r="D3" s="17" t="s">
        <v>32</v>
      </c>
      <c r="E3" s="18" t="str">
        <f>VLOOKUP(K3,Table1[],2)</f>
        <v>Risk Informed (Communicated)</v>
      </c>
      <c r="F3" s="75" t="s">
        <v>168</v>
      </c>
      <c r="G3" s="58" t="s">
        <v>257</v>
      </c>
      <c r="H3" s="18"/>
      <c r="I3" s="18" t="str">
        <f>VLOOKUP(K3,Table1[],2)</f>
        <v>Risk Informed (Communicated)</v>
      </c>
      <c r="J3" s="81">
        <v>1</v>
      </c>
      <c r="K3" s="12">
        <v>2</v>
      </c>
    </row>
    <row r="4" spans="1:12" ht="25.5">
      <c r="A4" s="101"/>
      <c r="B4" s="95"/>
      <c r="C4" s="104"/>
      <c r="D4" s="17" t="s">
        <v>33</v>
      </c>
      <c r="E4" s="18" t="str">
        <f>VLOOKUP(K4,Table1[],2)</f>
        <v>Partial</v>
      </c>
      <c r="F4" s="75" t="s">
        <v>170</v>
      </c>
      <c r="G4" s="58" t="s">
        <v>258</v>
      </c>
      <c r="H4" s="18"/>
      <c r="I4" s="18" t="str">
        <f>VLOOKUP(K4,Table1[],2)</f>
        <v>Partial</v>
      </c>
      <c r="J4" s="81">
        <v>1</v>
      </c>
      <c r="K4" s="12">
        <v>1</v>
      </c>
    </row>
    <row r="5" spans="1:12" ht="25.5">
      <c r="A5" s="101"/>
      <c r="B5" s="95"/>
      <c r="C5" s="104"/>
      <c r="D5" s="17" t="s">
        <v>34</v>
      </c>
      <c r="E5" s="18" t="str">
        <f>VLOOKUP(K5,Table1[],2)</f>
        <v>Partial</v>
      </c>
      <c r="F5" s="75" t="s">
        <v>169</v>
      </c>
      <c r="G5" s="58" t="s">
        <v>259</v>
      </c>
      <c r="H5" s="18"/>
      <c r="I5" s="18" t="str">
        <f>VLOOKUP(K5,Table1[],2)</f>
        <v>Partial</v>
      </c>
      <c r="J5" s="81">
        <v>1</v>
      </c>
      <c r="K5" s="12">
        <v>1</v>
      </c>
    </row>
    <row r="6" spans="1:12" ht="38.25">
      <c r="A6" s="101"/>
      <c r="B6" s="95"/>
      <c r="C6" s="104"/>
      <c r="D6" s="17" t="s">
        <v>35</v>
      </c>
      <c r="E6" s="18" t="str">
        <f>VLOOKUP(K6,Table1[],2)</f>
        <v>Partial</v>
      </c>
      <c r="F6" s="75" t="s">
        <v>171</v>
      </c>
      <c r="G6" s="58" t="s">
        <v>260</v>
      </c>
      <c r="H6" s="18"/>
      <c r="I6" s="18" t="str">
        <f>VLOOKUP(K6,Table1[],2)</f>
        <v>Partial</v>
      </c>
      <c r="J6" s="81">
        <v>0</v>
      </c>
      <c r="K6" s="12">
        <v>1</v>
      </c>
    </row>
    <row r="7" spans="1:12" ht="51">
      <c r="A7" s="101"/>
      <c r="B7" s="95"/>
      <c r="C7" s="104"/>
      <c r="D7" s="17" t="s">
        <v>36</v>
      </c>
      <c r="E7" s="18" t="str">
        <f>VLOOKUP(K7,Table1[],2)</f>
        <v>Adaptive</v>
      </c>
      <c r="F7" s="75" t="s">
        <v>172</v>
      </c>
      <c r="G7" s="58" t="s">
        <v>261</v>
      </c>
      <c r="H7" s="18"/>
      <c r="I7" s="18" t="str">
        <f>VLOOKUP(K7,Table1[],2)</f>
        <v>Adaptive</v>
      </c>
      <c r="J7" s="81">
        <v>4</v>
      </c>
      <c r="K7" s="12">
        <v>4</v>
      </c>
    </row>
    <row r="8" spans="1:12" ht="25.5">
      <c r="A8" s="101"/>
      <c r="B8" s="90" t="s">
        <v>10</v>
      </c>
      <c r="C8" s="102">
        <f>FLOOR(AVERAGE(K8:K12),1)</f>
        <v>3</v>
      </c>
      <c r="D8" s="19" t="s">
        <v>37</v>
      </c>
      <c r="E8" s="16" t="str">
        <f>VLOOKUP(K8,Table1[],2)</f>
        <v>Adaptive</v>
      </c>
      <c r="F8" s="71" t="s">
        <v>173</v>
      </c>
      <c r="G8" s="59" t="s">
        <v>262</v>
      </c>
      <c r="H8" s="16"/>
      <c r="I8" s="18" t="str">
        <f>VLOOKUP(K8,Table1[],2)</f>
        <v>Adaptive</v>
      </c>
      <c r="J8" s="82">
        <v>4</v>
      </c>
      <c r="K8" s="13">
        <v>4</v>
      </c>
    </row>
    <row r="9" spans="1:12" ht="38.25">
      <c r="A9" s="101"/>
      <c r="B9" s="91"/>
      <c r="C9" s="102"/>
      <c r="D9" s="19" t="s">
        <v>38</v>
      </c>
      <c r="E9" s="16" t="str">
        <f>VLOOKUP(K9,Table1[],2)</f>
        <v>Adaptive</v>
      </c>
      <c r="F9" s="71" t="s">
        <v>174</v>
      </c>
      <c r="G9" s="59" t="s">
        <v>263</v>
      </c>
      <c r="H9" s="16"/>
      <c r="I9" s="18" t="str">
        <f>VLOOKUP(K9,Table1[],2)</f>
        <v>Adaptive</v>
      </c>
      <c r="J9" s="82">
        <v>4</v>
      </c>
      <c r="K9" s="13">
        <v>4</v>
      </c>
    </row>
    <row r="10" spans="1:12" ht="38.25">
      <c r="A10" s="101"/>
      <c r="B10" s="91"/>
      <c r="C10" s="102"/>
      <c r="D10" s="19" t="s">
        <v>39</v>
      </c>
      <c r="E10" s="16" t="str">
        <f>VLOOKUP(K10,Table1[],2)</f>
        <v>Repeatable</v>
      </c>
      <c r="F10" s="71" t="s">
        <v>175</v>
      </c>
      <c r="G10" s="59" t="s">
        <v>264</v>
      </c>
      <c r="H10" s="16"/>
      <c r="I10" s="18" t="str">
        <f>VLOOKUP(K10,Table1[],2)</f>
        <v>Repeatable</v>
      </c>
      <c r="J10" s="82">
        <v>3</v>
      </c>
      <c r="K10" s="13">
        <v>3</v>
      </c>
    </row>
    <row r="11" spans="1:12" ht="30">
      <c r="A11" s="101"/>
      <c r="B11" s="91"/>
      <c r="C11" s="102"/>
      <c r="D11" s="19" t="s">
        <v>40</v>
      </c>
      <c r="E11" s="16" t="str">
        <f>VLOOKUP(K11,Table1[],2)</f>
        <v>Repeatable</v>
      </c>
      <c r="F11" s="71" t="s">
        <v>176</v>
      </c>
      <c r="G11" s="59" t="s">
        <v>195</v>
      </c>
      <c r="H11" s="16"/>
      <c r="I11" s="18" t="str">
        <f>VLOOKUP(K11,Table1[],2)</f>
        <v>Repeatable</v>
      </c>
      <c r="J11" s="82">
        <v>3</v>
      </c>
      <c r="K11" s="13">
        <v>3</v>
      </c>
    </row>
    <row r="12" spans="1:12" ht="25.5">
      <c r="A12" s="101"/>
      <c r="B12" s="91"/>
      <c r="C12" s="102"/>
      <c r="D12" s="19" t="s">
        <v>41</v>
      </c>
      <c r="E12" s="16" t="str">
        <f>VLOOKUP(K12,Table1[],2)</f>
        <v>Risk Informed (Communicated)</v>
      </c>
      <c r="F12" s="71" t="s">
        <v>177</v>
      </c>
      <c r="G12" s="59" t="s">
        <v>265</v>
      </c>
      <c r="H12" s="16"/>
      <c r="I12" s="18" t="str">
        <f>VLOOKUP(K12,Table1[],2)</f>
        <v>Risk Informed (Communicated)</v>
      </c>
      <c r="J12" s="82">
        <v>2</v>
      </c>
      <c r="K12" s="13">
        <v>2</v>
      </c>
    </row>
    <row r="13" spans="1:12" ht="30">
      <c r="A13" s="101"/>
      <c r="B13" s="94" t="s">
        <v>11</v>
      </c>
      <c r="C13" s="104">
        <f>FLOOR(AVERAGE(K13:K16),1)</f>
        <v>1</v>
      </c>
      <c r="D13" s="17" t="s">
        <v>42</v>
      </c>
      <c r="E13" s="18" t="str">
        <f>VLOOKUP(K13,Table1[],2)</f>
        <v>Risk Informed (Communicated)</v>
      </c>
      <c r="F13" s="75" t="s">
        <v>178</v>
      </c>
      <c r="G13" s="58" t="s">
        <v>266</v>
      </c>
      <c r="H13" s="18"/>
      <c r="I13" s="18" t="str">
        <f>VLOOKUP(K13,Table1[],2)</f>
        <v>Risk Informed (Communicated)</v>
      </c>
      <c r="J13" s="81">
        <v>2</v>
      </c>
      <c r="K13" s="12">
        <v>2</v>
      </c>
    </row>
    <row r="14" spans="1:12" ht="38.25">
      <c r="A14" s="101"/>
      <c r="B14" s="95"/>
      <c r="C14" s="104"/>
      <c r="D14" s="17" t="s">
        <v>43</v>
      </c>
      <c r="E14" s="18" t="str">
        <f>VLOOKUP(K14,Table1[],2)</f>
        <v>Risk Informed (Communicated)</v>
      </c>
      <c r="F14" s="75" t="s">
        <v>179</v>
      </c>
      <c r="G14" s="58" t="s">
        <v>267</v>
      </c>
      <c r="H14" s="18"/>
      <c r="I14" s="18" t="str">
        <f>VLOOKUP(K14,Table1[],2)</f>
        <v>Risk Informed (Communicated)</v>
      </c>
      <c r="J14" s="81">
        <v>1</v>
      </c>
      <c r="K14" s="12">
        <v>2</v>
      </c>
    </row>
    <row r="15" spans="1:12" ht="51">
      <c r="A15" s="101"/>
      <c r="B15" s="95"/>
      <c r="C15" s="104"/>
      <c r="D15" s="20" t="s">
        <v>44</v>
      </c>
      <c r="E15" s="18" t="str">
        <f>VLOOKUP(K15,Table1[],2)</f>
        <v>Partial</v>
      </c>
      <c r="F15" s="75" t="s">
        <v>180</v>
      </c>
      <c r="G15" s="58" t="s">
        <v>268</v>
      </c>
      <c r="H15" s="18"/>
      <c r="I15" s="18" t="str">
        <f>VLOOKUP(K15,Table1[],2)</f>
        <v>Partial</v>
      </c>
      <c r="J15" s="81">
        <v>1</v>
      </c>
      <c r="K15" s="12">
        <v>1</v>
      </c>
    </row>
    <row r="16" spans="1:12" ht="25.5">
      <c r="A16" s="101"/>
      <c r="B16" s="95"/>
      <c r="C16" s="104"/>
      <c r="D16" s="17" t="s">
        <v>45</v>
      </c>
      <c r="E16" s="18" t="str">
        <f>VLOOKUP(K16,Table1[],2)</f>
        <v>Risk Informed (Communicated)</v>
      </c>
      <c r="F16" s="75" t="s">
        <v>181</v>
      </c>
      <c r="G16" s="58" t="s">
        <v>265</v>
      </c>
      <c r="H16" s="18"/>
      <c r="I16" s="18" t="str">
        <f>VLOOKUP(K16,Table1[],2)</f>
        <v>Risk Informed (Communicated)</v>
      </c>
      <c r="J16" s="81">
        <v>2</v>
      </c>
      <c r="K16" s="12">
        <v>2</v>
      </c>
    </row>
    <row r="17" spans="1:11" ht="30">
      <c r="A17" s="101"/>
      <c r="B17" s="90" t="s">
        <v>12</v>
      </c>
      <c r="C17" s="102">
        <f>FLOOR(AVERAGE(K17:K22),1)</f>
        <v>1</v>
      </c>
      <c r="D17" s="19" t="s">
        <v>46</v>
      </c>
      <c r="E17" s="16" t="str">
        <f>VLOOKUP(K17,Table1[],2)</f>
        <v>Partial</v>
      </c>
      <c r="F17" s="71" t="s">
        <v>182</v>
      </c>
      <c r="G17" s="59" t="s">
        <v>269</v>
      </c>
      <c r="H17" s="16"/>
      <c r="I17" s="18" t="str">
        <f>VLOOKUP(K17,Table1[],2)</f>
        <v>Partial</v>
      </c>
      <c r="J17" s="82">
        <v>1</v>
      </c>
      <c r="K17" s="13">
        <v>1</v>
      </c>
    </row>
    <row r="18" spans="1:11" ht="38.25">
      <c r="A18" s="101"/>
      <c r="B18" s="91"/>
      <c r="C18" s="102"/>
      <c r="D18" s="19" t="s">
        <v>47</v>
      </c>
      <c r="E18" s="16" t="str">
        <f>VLOOKUP(K18,Table1[],2)</f>
        <v>Repeatable</v>
      </c>
      <c r="F18" s="71" t="s">
        <v>183</v>
      </c>
      <c r="G18" s="59" t="s">
        <v>195</v>
      </c>
      <c r="H18" s="16"/>
      <c r="I18" s="18" t="str">
        <f>VLOOKUP(K18,Table1[],2)</f>
        <v>Repeatable</v>
      </c>
      <c r="J18" s="82">
        <v>2</v>
      </c>
      <c r="K18" s="13">
        <v>3</v>
      </c>
    </row>
    <row r="19" spans="1:11" ht="25.5">
      <c r="A19" s="101"/>
      <c r="B19" s="91"/>
      <c r="C19" s="102"/>
      <c r="D19" s="19" t="s">
        <v>48</v>
      </c>
      <c r="E19" s="16" t="str">
        <f>VLOOKUP(K19,Table1[],2)</f>
        <v>Risk Informed (Communicated)</v>
      </c>
      <c r="F19" s="71" t="s">
        <v>184</v>
      </c>
      <c r="G19" s="59" t="s">
        <v>269</v>
      </c>
      <c r="H19" s="16"/>
      <c r="I19" s="18" t="str">
        <f>VLOOKUP(K19,Table1[],2)</f>
        <v>Risk Informed (Communicated)</v>
      </c>
      <c r="J19" s="82">
        <v>1</v>
      </c>
      <c r="K19" s="13">
        <v>2</v>
      </c>
    </row>
    <row r="20" spans="1:11" ht="30">
      <c r="A20" s="101"/>
      <c r="B20" s="91"/>
      <c r="C20" s="102"/>
      <c r="D20" s="19" t="s">
        <v>49</v>
      </c>
      <c r="E20" s="16" t="str">
        <f>VLOOKUP(K20,Table1[],2)</f>
        <v>Partial</v>
      </c>
      <c r="F20" s="71" t="s">
        <v>185</v>
      </c>
      <c r="G20" s="59" t="s">
        <v>265</v>
      </c>
      <c r="H20" s="16"/>
      <c r="I20" s="18" t="str">
        <f>VLOOKUP(K20,Table1[],2)</f>
        <v>Partial</v>
      </c>
      <c r="J20" s="82">
        <v>1</v>
      </c>
      <c r="K20" s="13">
        <v>1</v>
      </c>
    </row>
    <row r="21" spans="1:11" ht="25.5">
      <c r="A21" s="101"/>
      <c r="B21" s="91"/>
      <c r="C21" s="102"/>
      <c r="D21" s="19" t="s">
        <v>50</v>
      </c>
      <c r="E21" s="16" t="str">
        <f>VLOOKUP(K21,Table1[],2)</f>
        <v>Partial</v>
      </c>
      <c r="F21" s="71" t="s">
        <v>186</v>
      </c>
      <c r="G21" s="59" t="s">
        <v>270</v>
      </c>
      <c r="H21" s="16"/>
      <c r="I21" s="18" t="str">
        <f>VLOOKUP(K21,Table1[],2)</f>
        <v>Partial</v>
      </c>
      <c r="J21" s="82">
        <v>0</v>
      </c>
      <c r="K21" s="13">
        <v>1</v>
      </c>
    </row>
    <row r="22" spans="1:11" ht="25.5">
      <c r="A22" s="101"/>
      <c r="B22" s="91"/>
      <c r="C22" s="102"/>
      <c r="D22" s="19" t="s">
        <v>51</v>
      </c>
      <c r="E22" s="16" t="str">
        <f>VLOOKUP(K22,Table1[],2)</f>
        <v>Partial</v>
      </c>
      <c r="F22" s="71" t="s">
        <v>187</v>
      </c>
      <c r="G22" s="59" t="s">
        <v>271</v>
      </c>
      <c r="H22" s="16"/>
      <c r="I22" s="18" t="str">
        <f>VLOOKUP(K22,Table1[],2)</f>
        <v>Partial</v>
      </c>
      <c r="J22" s="82">
        <v>0</v>
      </c>
      <c r="K22" s="13">
        <v>1</v>
      </c>
    </row>
    <row r="23" spans="1:11" ht="38.25">
      <c r="A23" s="101"/>
      <c r="B23" s="94" t="s">
        <v>13</v>
      </c>
      <c r="C23" s="104">
        <f>FLOOR(AVERAGE(K23:K25),1)</f>
        <v>1</v>
      </c>
      <c r="D23" s="17" t="s">
        <v>52</v>
      </c>
      <c r="E23" s="18" t="str">
        <f>VLOOKUP(K23,Table1[],2)</f>
        <v>Partial</v>
      </c>
      <c r="F23" s="75" t="s">
        <v>188</v>
      </c>
      <c r="G23" s="58" t="s">
        <v>272</v>
      </c>
      <c r="H23" s="18"/>
      <c r="I23" s="18" t="str">
        <f>VLOOKUP(K23,Table1[],2)</f>
        <v>Partial</v>
      </c>
      <c r="J23" s="81">
        <v>1</v>
      </c>
      <c r="K23" s="12">
        <v>1</v>
      </c>
    </row>
    <row r="24" spans="1:11" ht="25.5">
      <c r="A24" s="43" t="s">
        <v>131</v>
      </c>
      <c r="B24" s="95"/>
      <c r="C24" s="104"/>
      <c r="D24" s="17" t="s">
        <v>53</v>
      </c>
      <c r="E24" s="18" t="str">
        <f>VLOOKUP(K24,Table1[],2)</f>
        <v>Partial</v>
      </c>
      <c r="F24" s="75" t="s">
        <v>188</v>
      </c>
      <c r="G24" s="58" t="s">
        <v>273</v>
      </c>
      <c r="H24" s="18"/>
      <c r="I24" s="18" t="str">
        <f>VLOOKUP(K24,Table1[],2)</f>
        <v>Partial</v>
      </c>
      <c r="J24" s="81">
        <v>0</v>
      </c>
      <c r="K24" s="12">
        <v>1</v>
      </c>
    </row>
    <row r="25" spans="1:11" ht="38.25">
      <c r="A25" s="44">
        <f>FLOOR(AVERAGE(K2:K25),1)</f>
        <v>2</v>
      </c>
      <c r="B25" s="95"/>
      <c r="C25" s="104"/>
      <c r="D25" s="17" t="s">
        <v>54</v>
      </c>
      <c r="E25" s="18" t="str">
        <f>VLOOKUP(K25,Table1[],2)</f>
        <v>Repeatable</v>
      </c>
      <c r="F25" s="75" t="s">
        <v>189</v>
      </c>
      <c r="G25" s="58" t="s">
        <v>195</v>
      </c>
      <c r="H25" s="18"/>
      <c r="I25" s="18" t="str">
        <f>VLOOKUP(K25,Table1[],2)</f>
        <v>Repeatable</v>
      </c>
      <c r="J25" s="81">
        <v>3</v>
      </c>
      <c r="K25" s="12">
        <v>3</v>
      </c>
    </row>
    <row r="26" spans="1:11" ht="25.5">
      <c r="A26" s="106" t="s">
        <v>4</v>
      </c>
      <c r="B26" s="90" t="s">
        <v>14</v>
      </c>
      <c r="C26" s="102">
        <f>FLOOR(AVERAGE(K26:K30),1)</f>
        <v>2</v>
      </c>
      <c r="D26" s="19" t="s">
        <v>55</v>
      </c>
      <c r="E26" s="16" t="str">
        <f>VLOOKUP(K26,Table1[],2)</f>
        <v>Repeatable</v>
      </c>
      <c r="F26" s="71" t="s">
        <v>190</v>
      </c>
      <c r="G26" s="59" t="s">
        <v>274</v>
      </c>
      <c r="H26" s="16"/>
      <c r="I26" s="18" t="str">
        <f>VLOOKUP(K26,Table1[],2)</f>
        <v>Repeatable</v>
      </c>
      <c r="J26" s="82">
        <v>4</v>
      </c>
      <c r="K26" s="13">
        <v>3</v>
      </c>
    </row>
    <row r="27" spans="1:11" ht="30">
      <c r="A27" s="107"/>
      <c r="B27" s="91"/>
      <c r="C27" s="102"/>
      <c r="D27" s="19" t="s">
        <v>56</v>
      </c>
      <c r="E27" s="16" t="str">
        <f>VLOOKUP(K27,Table1[],2)</f>
        <v>Repeatable</v>
      </c>
      <c r="F27" s="71" t="s">
        <v>191</v>
      </c>
      <c r="G27" s="59" t="s">
        <v>275</v>
      </c>
      <c r="H27" s="16"/>
      <c r="I27" s="18" t="str">
        <f>VLOOKUP(K27,Table1[],2)</f>
        <v>Repeatable</v>
      </c>
      <c r="J27" s="82">
        <v>4</v>
      </c>
      <c r="K27" s="13">
        <v>3</v>
      </c>
    </row>
    <row r="28" spans="1:11">
      <c r="A28" s="107"/>
      <c r="B28" s="91"/>
      <c r="C28" s="102"/>
      <c r="D28" s="19" t="s">
        <v>57</v>
      </c>
      <c r="E28" s="16" t="str">
        <f>VLOOKUP(K28,Table1[],2)</f>
        <v>Risk Informed (Communicated)</v>
      </c>
      <c r="F28" s="71" t="s">
        <v>192</v>
      </c>
      <c r="G28" s="59" t="s">
        <v>277</v>
      </c>
      <c r="H28" s="16"/>
      <c r="I28" s="18" t="str">
        <f>VLOOKUP(K28,Table1[],2)</f>
        <v>Risk Informed (Communicated)</v>
      </c>
      <c r="J28" s="82">
        <v>4</v>
      </c>
      <c r="K28" s="13">
        <v>2</v>
      </c>
    </row>
    <row r="29" spans="1:11" ht="38.25">
      <c r="A29" s="107"/>
      <c r="B29" s="91"/>
      <c r="C29" s="102"/>
      <c r="D29" s="19" t="s">
        <v>58</v>
      </c>
      <c r="E29" s="16" t="str">
        <f>VLOOKUP(K29,Table1[],2)</f>
        <v>Risk Informed (Communicated)</v>
      </c>
      <c r="F29" s="71" t="s">
        <v>193</v>
      </c>
      <c r="G29" s="59" t="s">
        <v>195</v>
      </c>
      <c r="H29" s="16"/>
      <c r="I29" s="18" t="str">
        <f>VLOOKUP(K29,Table1[],2)</f>
        <v>Risk Informed (Communicated)</v>
      </c>
      <c r="J29" s="82">
        <v>2</v>
      </c>
      <c r="K29" s="13">
        <v>2</v>
      </c>
    </row>
    <row r="30" spans="1:11" ht="38.25">
      <c r="A30" s="107"/>
      <c r="B30" s="91"/>
      <c r="C30" s="102"/>
      <c r="D30" s="19" t="s">
        <v>59</v>
      </c>
      <c r="E30" s="16" t="str">
        <f>VLOOKUP(K30,Table1[],2)</f>
        <v>Risk Informed (Communicated)</v>
      </c>
      <c r="F30" s="71" t="s">
        <v>194</v>
      </c>
      <c r="G30" s="59" t="s">
        <v>195</v>
      </c>
      <c r="H30" s="16"/>
      <c r="I30" s="18" t="str">
        <f>VLOOKUP(K30,Table1[],2)</f>
        <v>Risk Informed (Communicated)</v>
      </c>
      <c r="J30" s="82">
        <v>2</v>
      </c>
      <c r="K30" s="13">
        <v>2</v>
      </c>
    </row>
    <row r="31" spans="1:11">
      <c r="A31" s="107"/>
      <c r="B31" s="92" t="s">
        <v>15</v>
      </c>
      <c r="C31" s="103">
        <f>FLOOR(AVERAGE(K31:K35),1)</f>
        <v>2</v>
      </c>
      <c r="D31" s="21" t="s">
        <v>60</v>
      </c>
      <c r="E31" s="22" t="str">
        <f>VLOOKUP(K31,Table1[],2)</f>
        <v>Repeatable</v>
      </c>
      <c r="F31" s="72" t="s">
        <v>196</v>
      </c>
      <c r="G31" s="60" t="s">
        <v>278</v>
      </c>
      <c r="H31" s="22"/>
      <c r="I31" s="18" t="str">
        <f>VLOOKUP(K31,Table1[],2)</f>
        <v>Repeatable</v>
      </c>
      <c r="J31" s="83">
        <v>3</v>
      </c>
      <c r="K31" s="30">
        <v>3</v>
      </c>
    </row>
    <row r="32" spans="1:11" ht="25.5">
      <c r="A32" s="107"/>
      <c r="B32" s="92"/>
      <c r="C32" s="103"/>
      <c r="D32" s="21" t="s">
        <v>61</v>
      </c>
      <c r="E32" s="22" t="str">
        <f>VLOOKUP(K32,Table1[],2)</f>
        <v>Risk Informed (Communicated)</v>
      </c>
      <c r="F32" s="72" t="s">
        <v>197</v>
      </c>
      <c r="G32" s="60" t="s">
        <v>279</v>
      </c>
      <c r="H32" s="22"/>
      <c r="I32" s="18" t="str">
        <f>VLOOKUP(K32,Table1[],2)</f>
        <v>Risk Informed (Communicated)</v>
      </c>
      <c r="J32" s="83">
        <v>1</v>
      </c>
      <c r="K32" s="30">
        <v>2</v>
      </c>
    </row>
    <row r="33" spans="1:11" ht="38.25">
      <c r="A33" s="107"/>
      <c r="B33" s="92"/>
      <c r="C33" s="103"/>
      <c r="D33" s="21" t="s">
        <v>62</v>
      </c>
      <c r="E33" s="22" t="str">
        <f>VLOOKUP(K33,Table1[],2)</f>
        <v>Repeatable</v>
      </c>
      <c r="F33" s="72" t="s">
        <v>198</v>
      </c>
      <c r="G33" s="60" t="s">
        <v>280</v>
      </c>
      <c r="H33" s="22"/>
      <c r="I33" s="18" t="str">
        <f>VLOOKUP(K33,Table1[],2)</f>
        <v>Repeatable</v>
      </c>
      <c r="J33" s="83">
        <v>3</v>
      </c>
      <c r="K33" s="30">
        <v>3</v>
      </c>
    </row>
    <row r="34" spans="1:11" ht="25.5">
      <c r="A34" s="107"/>
      <c r="B34" s="92"/>
      <c r="C34" s="103"/>
      <c r="D34" s="21" t="s">
        <v>63</v>
      </c>
      <c r="E34" s="22" t="str">
        <f>VLOOKUP(K34,Table1[],2)</f>
        <v>Repeatable</v>
      </c>
      <c r="F34" s="72" t="s">
        <v>197</v>
      </c>
      <c r="G34" s="60" t="s">
        <v>281</v>
      </c>
      <c r="H34" s="22"/>
      <c r="I34" s="18" t="str">
        <f>VLOOKUP(K34,Table1[],2)</f>
        <v>Repeatable</v>
      </c>
      <c r="J34" s="83">
        <v>2</v>
      </c>
      <c r="K34" s="30">
        <v>3</v>
      </c>
    </row>
    <row r="35" spans="1:11" ht="25.5">
      <c r="A35" s="107"/>
      <c r="B35" s="92"/>
      <c r="C35" s="103"/>
      <c r="D35" s="21" t="s">
        <v>64</v>
      </c>
      <c r="E35" s="22" t="str">
        <f>VLOOKUP(K35,Table1[],2)</f>
        <v>Repeatable</v>
      </c>
      <c r="F35" s="72" t="s">
        <v>197</v>
      </c>
      <c r="G35" s="60" t="s">
        <v>281</v>
      </c>
      <c r="H35" s="22"/>
      <c r="I35" s="18" t="str">
        <f>VLOOKUP(K35,Table1[],2)</f>
        <v>Repeatable</v>
      </c>
      <c r="J35" s="83">
        <v>3</v>
      </c>
      <c r="K35" s="30">
        <v>3</v>
      </c>
    </row>
    <row r="36" spans="1:11">
      <c r="A36" s="107"/>
      <c r="B36" s="90" t="s">
        <v>16</v>
      </c>
      <c r="C36" s="102">
        <f>FLOOR(AVERAGE(K36:K41),1)</f>
        <v>1</v>
      </c>
      <c r="D36" s="19" t="s">
        <v>65</v>
      </c>
      <c r="E36" s="16" t="str">
        <f>VLOOKUP(K36,Table1[],2)</f>
        <v>Risk Informed (Communicated)</v>
      </c>
      <c r="F36" s="71" t="s">
        <v>199</v>
      </c>
      <c r="G36" s="59" t="s">
        <v>282</v>
      </c>
      <c r="H36" s="16"/>
      <c r="I36" s="18" t="str">
        <f>VLOOKUP(K36,Table1[],2)</f>
        <v>Risk Informed (Communicated)</v>
      </c>
      <c r="J36" s="82">
        <v>2</v>
      </c>
      <c r="K36" s="13">
        <v>2</v>
      </c>
    </row>
    <row r="37" spans="1:11">
      <c r="A37" s="107"/>
      <c r="B37" s="91"/>
      <c r="C37" s="102"/>
      <c r="D37" s="19" t="s">
        <v>66</v>
      </c>
      <c r="E37" s="16" t="str">
        <f>VLOOKUP(K37,Table1[],2)</f>
        <v>Partial</v>
      </c>
      <c r="F37" s="71" t="s">
        <v>200</v>
      </c>
      <c r="G37" s="59" t="s">
        <v>283</v>
      </c>
      <c r="H37" s="16"/>
      <c r="I37" s="18" t="str">
        <f>VLOOKUP(K37,Table1[],2)</f>
        <v>Partial</v>
      </c>
      <c r="J37" s="82">
        <v>1</v>
      </c>
      <c r="K37" s="13">
        <v>1</v>
      </c>
    </row>
    <row r="38" spans="1:11" ht="25.5">
      <c r="A38" s="107"/>
      <c r="B38" s="91"/>
      <c r="C38" s="102"/>
      <c r="D38" s="19" t="s">
        <v>67</v>
      </c>
      <c r="E38" s="16" t="str">
        <f>VLOOKUP(K38,Table1[],2)</f>
        <v>Repeatable</v>
      </c>
      <c r="F38" s="71" t="s">
        <v>201</v>
      </c>
      <c r="G38" s="59" t="s">
        <v>284</v>
      </c>
      <c r="H38" s="16"/>
      <c r="I38" s="18" t="str">
        <f>VLOOKUP(K38,Table1[],2)</f>
        <v>Repeatable</v>
      </c>
      <c r="J38" s="82">
        <v>3</v>
      </c>
      <c r="K38" s="13">
        <v>3</v>
      </c>
    </row>
    <row r="39" spans="1:11" ht="25.5">
      <c r="A39" s="107"/>
      <c r="B39" s="91"/>
      <c r="C39" s="102"/>
      <c r="D39" s="19" t="s">
        <v>68</v>
      </c>
      <c r="E39" s="16" t="str">
        <f>VLOOKUP(K39,Table1[],2)</f>
        <v>Partial</v>
      </c>
      <c r="F39" s="71" t="s">
        <v>202</v>
      </c>
      <c r="G39" s="59" t="s">
        <v>276</v>
      </c>
      <c r="H39" s="16"/>
      <c r="I39" s="18" t="str">
        <f>VLOOKUP(K39,Table1[],2)</f>
        <v>Partial</v>
      </c>
      <c r="J39" s="82">
        <v>1</v>
      </c>
      <c r="K39" s="13">
        <v>1</v>
      </c>
    </row>
    <row r="40" spans="1:11" ht="30">
      <c r="A40" s="107"/>
      <c r="B40" s="91"/>
      <c r="C40" s="102"/>
      <c r="D40" s="19" t="s">
        <v>69</v>
      </c>
      <c r="E40" s="16" t="str">
        <f>VLOOKUP(K40,Table1[],2)</f>
        <v>Partial</v>
      </c>
      <c r="F40" s="71" t="s">
        <v>203</v>
      </c>
      <c r="G40" s="59" t="s">
        <v>285</v>
      </c>
      <c r="H40" s="16"/>
      <c r="I40" s="18" t="str">
        <f>VLOOKUP(K40,Table1[],2)</f>
        <v>Partial</v>
      </c>
      <c r="J40" s="82">
        <v>1</v>
      </c>
      <c r="K40" s="13">
        <v>1</v>
      </c>
    </row>
    <row r="41" spans="1:11" ht="38.25">
      <c r="A41" s="107"/>
      <c r="B41" s="91"/>
      <c r="C41" s="102"/>
      <c r="D41" s="19" t="s">
        <v>70</v>
      </c>
      <c r="E41" s="16" t="str">
        <f>VLOOKUP(K41,Table1[],2)</f>
        <v>Partial</v>
      </c>
      <c r="F41" s="71" t="s">
        <v>205</v>
      </c>
      <c r="G41" s="59" t="s">
        <v>195</v>
      </c>
      <c r="H41" s="16"/>
      <c r="I41" s="18" t="str">
        <f>VLOOKUP(K41,Table1[],2)</f>
        <v>Partial</v>
      </c>
      <c r="J41" s="82">
        <v>2</v>
      </c>
      <c r="K41" s="13">
        <v>1</v>
      </c>
    </row>
    <row r="42" spans="1:11" ht="38.25">
      <c r="A42" s="107"/>
      <c r="B42" s="91"/>
      <c r="C42" s="102"/>
      <c r="D42" s="19" t="s">
        <v>71</v>
      </c>
      <c r="E42" s="16" t="str">
        <f>VLOOKUP(K42,Table1[],2)</f>
        <v>Repeatable</v>
      </c>
      <c r="F42" s="71" t="s">
        <v>204</v>
      </c>
      <c r="G42" s="59" t="s">
        <v>286</v>
      </c>
      <c r="H42" s="16"/>
      <c r="I42" s="18" t="str">
        <f>VLOOKUP(K42,Table1[],2)</f>
        <v>Repeatable</v>
      </c>
      <c r="J42" s="82">
        <v>4</v>
      </c>
      <c r="K42" s="13">
        <v>3</v>
      </c>
    </row>
    <row r="43" spans="1:11" ht="38.25">
      <c r="A43" s="107"/>
      <c r="B43" s="92" t="s">
        <v>17</v>
      </c>
      <c r="C43" s="103">
        <f>FLOOR(AVERAGE(K43:K54),1)</f>
        <v>1</v>
      </c>
      <c r="D43" s="21" t="s">
        <v>72</v>
      </c>
      <c r="E43" s="22" t="str">
        <f>VLOOKUP(K43,Table1[],2)</f>
        <v>Partial</v>
      </c>
      <c r="F43" s="72" t="s">
        <v>206</v>
      </c>
      <c r="G43" s="60" t="s">
        <v>287</v>
      </c>
      <c r="H43" s="22"/>
      <c r="I43" s="18" t="str">
        <f>VLOOKUP(K43,Table1[],2)</f>
        <v>Partial</v>
      </c>
      <c r="J43" s="83">
        <v>1</v>
      </c>
      <c r="K43" s="30">
        <v>1</v>
      </c>
    </row>
    <row r="44" spans="1:11" ht="30">
      <c r="A44" s="107"/>
      <c r="B44" s="93"/>
      <c r="C44" s="103"/>
      <c r="D44" s="21" t="s">
        <v>73</v>
      </c>
      <c r="E44" s="22" t="str">
        <f>VLOOKUP(K44,Table1[],2)</f>
        <v>Risk Informed (Communicated)</v>
      </c>
      <c r="F44" s="72" t="s">
        <v>207</v>
      </c>
      <c r="G44" s="60" t="s">
        <v>276</v>
      </c>
      <c r="H44" s="22"/>
      <c r="I44" s="18" t="str">
        <f>VLOOKUP(K44,Table1[],2)</f>
        <v>Risk Informed (Communicated)</v>
      </c>
      <c r="J44" s="83">
        <v>2</v>
      </c>
      <c r="K44" s="30">
        <v>2</v>
      </c>
    </row>
    <row r="45" spans="1:11" ht="25.5">
      <c r="A45" s="107"/>
      <c r="B45" s="93"/>
      <c r="C45" s="103"/>
      <c r="D45" s="21" t="s">
        <v>74</v>
      </c>
      <c r="E45" s="22" t="str">
        <f>VLOOKUP(K45,Table1[],2)</f>
        <v>Adaptive</v>
      </c>
      <c r="F45" s="72" t="s">
        <v>208</v>
      </c>
      <c r="G45" s="60" t="s">
        <v>288</v>
      </c>
      <c r="H45" s="22"/>
      <c r="I45" s="18" t="str">
        <f>VLOOKUP(K45,Table1[],2)</f>
        <v>Adaptive</v>
      </c>
      <c r="J45" s="83">
        <v>4</v>
      </c>
      <c r="K45" s="30">
        <v>4</v>
      </c>
    </row>
    <row r="46" spans="1:11" ht="25.5">
      <c r="A46" s="107"/>
      <c r="B46" s="93"/>
      <c r="C46" s="103"/>
      <c r="D46" s="21" t="s">
        <v>75</v>
      </c>
      <c r="E46" s="22" t="str">
        <f>VLOOKUP(K46,Table1[],2)</f>
        <v>Risk Informed (Communicated)</v>
      </c>
      <c r="F46" s="72" t="s">
        <v>209</v>
      </c>
      <c r="G46" s="60" t="s">
        <v>289</v>
      </c>
      <c r="H46" s="22"/>
      <c r="I46" s="18" t="str">
        <f>VLOOKUP(K46,Table1[],2)</f>
        <v>Risk Informed (Communicated)</v>
      </c>
      <c r="J46" s="83">
        <v>2</v>
      </c>
      <c r="K46" s="30">
        <v>2</v>
      </c>
    </row>
    <row r="47" spans="1:11" ht="38.25">
      <c r="A47" s="107"/>
      <c r="B47" s="93"/>
      <c r="C47" s="103"/>
      <c r="D47" s="21" t="s">
        <v>76</v>
      </c>
      <c r="E47" s="22" t="str">
        <f>VLOOKUP(K47,Table1[],2)</f>
        <v>Repeatable</v>
      </c>
      <c r="F47" s="72" t="s">
        <v>210</v>
      </c>
      <c r="G47" s="60" t="s">
        <v>275</v>
      </c>
      <c r="H47" s="22"/>
      <c r="I47" s="18" t="str">
        <f>VLOOKUP(K47,Table1[],2)</f>
        <v>Repeatable</v>
      </c>
      <c r="J47" s="83">
        <v>2</v>
      </c>
      <c r="K47" s="30">
        <v>3</v>
      </c>
    </row>
    <row r="48" spans="1:11">
      <c r="A48" s="107"/>
      <c r="B48" s="93"/>
      <c r="C48" s="103"/>
      <c r="D48" s="21" t="s">
        <v>77</v>
      </c>
      <c r="E48" s="22" t="str">
        <f>VLOOKUP(K48,Table1[],2)</f>
        <v>Risk Informed (Communicated)</v>
      </c>
      <c r="F48" s="72" t="s">
        <v>211</v>
      </c>
      <c r="G48" s="60" t="s">
        <v>284</v>
      </c>
      <c r="H48" s="22"/>
      <c r="I48" s="18" t="str">
        <f>VLOOKUP(K48,Table1[],2)</f>
        <v>Risk Informed (Communicated)</v>
      </c>
      <c r="J48" s="83">
        <v>1</v>
      </c>
      <c r="K48" s="30">
        <v>2</v>
      </c>
    </row>
    <row r="49" spans="1:11" ht="30">
      <c r="A49" s="107"/>
      <c r="B49" s="93"/>
      <c r="C49" s="103"/>
      <c r="D49" s="21" t="s">
        <v>78</v>
      </c>
      <c r="E49" s="22" t="str">
        <f>VLOOKUP(K49,Table1[],2)</f>
        <v>Partial</v>
      </c>
      <c r="F49" s="72" t="s">
        <v>212</v>
      </c>
      <c r="G49" s="60" t="s">
        <v>290</v>
      </c>
      <c r="H49" s="22"/>
      <c r="I49" s="18" t="str">
        <f>VLOOKUP(K49,Table1[],2)</f>
        <v>Partial</v>
      </c>
      <c r="J49" s="83">
        <v>1</v>
      </c>
      <c r="K49" s="30">
        <v>1</v>
      </c>
    </row>
    <row r="50" spans="1:11" ht="25.5">
      <c r="A50" s="107"/>
      <c r="B50" s="93"/>
      <c r="C50" s="103"/>
      <c r="D50" s="21" t="s">
        <v>79</v>
      </c>
      <c r="E50" s="22" t="str">
        <f>VLOOKUP(K50,Table1[],2)</f>
        <v>Partial</v>
      </c>
      <c r="F50" s="72" t="s">
        <v>213</v>
      </c>
      <c r="G50" s="60" t="s">
        <v>195</v>
      </c>
      <c r="H50" s="22"/>
      <c r="I50" s="18" t="str">
        <f>VLOOKUP(K50,Table1[],2)</f>
        <v>Partial</v>
      </c>
      <c r="J50" s="83">
        <v>1</v>
      </c>
      <c r="K50" s="30">
        <v>1</v>
      </c>
    </row>
    <row r="51" spans="1:11" ht="51">
      <c r="A51" s="107"/>
      <c r="B51" s="93"/>
      <c r="C51" s="103"/>
      <c r="D51" s="21" t="s">
        <v>80</v>
      </c>
      <c r="E51" s="22" t="str">
        <f>VLOOKUP(K51,Table1[],2)</f>
        <v>Partial</v>
      </c>
      <c r="F51" s="72" t="s">
        <v>214</v>
      </c>
      <c r="G51" s="60" t="s">
        <v>291</v>
      </c>
      <c r="H51" s="22"/>
      <c r="I51" s="18" t="str">
        <f>VLOOKUP(K51,Table1[],2)</f>
        <v>Partial</v>
      </c>
      <c r="J51" s="83">
        <v>1</v>
      </c>
      <c r="K51" s="30">
        <v>1</v>
      </c>
    </row>
    <row r="52" spans="1:11">
      <c r="A52" s="107"/>
      <c r="B52" s="93"/>
      <c r="C52" s="103"/>
      <c r="D52" s="21" t="s">
        <v>81</v>
      </c>
      <c r="E52" s="22" t="str">
        <f>VLOOKUP(K52,Table1[],2)</f>
        <v>Partial</v>
      </c>
      <c r="F52" s="72" t="s">
        <v>215</v>
      </c>
      <c r="G52" s="60" t="s">
        <v>195</v>
      </c>
      <c r="H52" s="22"/>
      <c r="I52" s="18" t="str">
        <f>VLOOKUP(K52,Table1[],2)</f>
        <v>Partial</v>
      </c>
      <c r="J52" s="83">
        <v>1</v>
      </c>
      <c r="K52" s="30">
        <v>1</v>
      </c>
    </row>
    <row r="53" spans="1:11" ht="38.25">
      <c r="A53" s="107"/>
      <c r="B53" s="93"/>
      <c r="C53" s="103"/>
      <c r="D53" s="21" t="s">
        <v>82</v>
      </c>
      <c r="E53" s="22" t="str">
        <f>VLOOKUP(K53,Table1[],2)</f>
        <v>Repeatable</v>
      </c>
      <c r="F53" s="72" t="s">
        <v>216</v>
      </c>
      <c r="G53" s="60" t="s">
        <v>292</v>
      </c>
      <c r="H53" s="22"/>
      <c r="I53" s="18" t="str">
        <f>VLOOKUP(K53,Table1[],2)</f>
        <v>Repeatable</v>
      </c>
      <c r="J53" s="83">
        <v>3</v>
      </c>
      <c r="K53" s="30">
        <v>3</v>
      </c>
    </row>
    <row r="54" spans="1:11" ht="25.5">
      <c r="A54" s="107"/>
      <c r="B54" s="93"/>
      <c r="C54" s="103"/>
      <c r="D54" s="21" t="s">
        <v>83</v>
      </c>
      <c r="E54" s="22" t="str">
        <f>VLOOKUP(K54,Table1[],2)</f>
        <v>Risk Informed (Communicated)</v>
      </c>
      <c r="F54" s="72" t="s">
        <v>217</v>
      </c>
      <c r="G54" s="60" t="s">
        <v>195</v>
      </c>
      <c r="H54" s="22"/>
      <c r="I54" s="18" t="str">
        <f>VLOOKUP(K54,Table1[],2)</f>
        <v>Risk Informed (Communicated)</v>
      </c>
      <c r="J54" s="83">
        <v>3</v>
      </c>
      <c r="K54" s="30">
        <v>2</v>
      </c>
    </row>
    <row r="55" spans="1:11" ht="51">
      <c r="A55" s="107"/>
      <c r="B55" s="90" t="s">
        <v>18</v>
      </c>
      <c r="C55" s="105">
        <f>FLOOR(AVERAGE(K55:K56),1)</f>
        <v>1</v>
      </c>
      <c r="D55" s="19" t="s">
        <v>84</v>
      </c>
      <c r="E55" s="16" t="str">
        <f>VLOOKUP(K55,Table1[],2)</f>
        <v>Risk Informed (Communicated)</v>
      </c>
      <c r="F55" s="71" t="s">
        <v>218</v>
      </c>
      <c r="G55" s="59" t="s">
        <v>284</v>
      </c>
      <c r="H55" s="16"/>
      <c r="I55" s="18" t="str">
        <f>VLOOKUP(K55,Table1[],2)</f>
        <v>Risk Informed (Communicated)</v>
      </c>
      <c r="J55" s="82">
        <v>2</v>
      </c>
      <c r="K55" s="13">
        <v>2</v>
      </c>
    </row>
    <row r="56" spans="1:11" ht="38.25">
      <c r="A56" s="107"/>
      <c r="B56" s="91"/>
      <c r="C56" s="105"/>
      <c r="D56" s="19" t="s">
        <v>85</v>
      </c>
      <c r="E56" s="16" t="str">
        <f>VLOOKUP(K56,Table1[],2)</f>
        <v>Partial</v>
      </c>
      <c r="F56" s="71" t="s">
        <v>219</v>
      </c>
      <c r="G56" s="59" t="s">
        <v>293</v>
      </c>
      <c r="H56" s="16"/>
      <c r="I56" s="18" t="str">
        <f>VLOOKUP(K56,Table1[],2)</f>
        <v>Partial</v>
      </c>
      <c r="J56" s="82">
        <v>1</v>
      </c>
      <c r="K56" s="13">
        <v>1</v>
      </c>
    </row>
    <row r="57" spans="1:11" ht="38.25">
      <c r="A57" s="107"/>
      <c r="B57" s="92" t="s">
        <v>19</v>
      </c>
      <c r="C57" s="103">
        <f>FLOOR(AVERAGE(K57:K60),1)</f>
        <v>1</v>
      </c>
      <c r="D57" s="21" t="s">
        <v>86</v>
      </c>
      <c r="E57" s="22" t="str">
        <f>VLOOKUP(K57,Table1[],2)</f>
        <v>Partial</v>
      </c>
      <c r="F57" s="72" t="s">
        <v>220</v>
      </c>
      <c r="G57" s="60" t="s">
        <v>294</v>
      </c>
      <c r="H57" s="22"/>
      <c r="I57" s="18" t="str">
        <f>VLOOKUP(K57,Table1[],2)</f>
        <v>Partial</v>
      </c>
      <c r="J57" s="83">
        <v>1</v>
      </c>
      <c r="K57" s="30">
        <v>1</v>
      </c>
    </row>
    <row r="58" spans="1:11" ht="25.5">
      <c r="A58" s="53" t="s">
        <v>131</v>
      </c>
      <c r="B58" s="93"/>
      <c r="C58" s="103"/>
      <c r="D58" s="21" t="s">
        <v>87</v>
      </c>
      <c r="E58" s="22" t="str">
        <f>VLOOKUP(K58,Table1[],2)</f>
        <v>Nothing</v>
      </c>
      <c r="F58" s="72" t="s">
        <v>221</v>
      </c>
      <c r="G58" s="60" t="s">
        <v>295</v>
      </c>
      <c r="H58" s="22"/>
      <c r="I58" s="18" t="str">
        <f>VLOOKUP(K58,Table1[],2)</f>
        <v>Nothing</v>
      </c>
      <c r="J58" s="83">
        <v>0</v>
      </c>
      <c r="K58" s="30">
        <v>0</v>
      </c>
    </row>
    <row r="59" spans="1:11" ht="38.25">
      <c r="A59" s="53">
        <f>FLOOR(AVERAGE(K26:K60),1)</f>
        <v>1</v>
      </c>
      <c r="B59" s="93"/>
      <c r="C59" s="103"/>
      <c r="D59" s="21" t="s">
        <v>88</v>
      </c>
      <c r="E59" s="22" t="str">
        <f>VLOOKUP(K59,Table1[],2)</f>
        <v>Risk Informed (Communicated)</v>
      </c>
      <c r="F59" s="72" t="s">
        <v>222</v>
      </c>
      <c r="G59" s="60" t="s">
        <v>258</v>
      </c>
      <c r="H59" s="22"/>
      <c r="I59" s="18" t="str">
        <f>VLOOKUP(K59,Table1[],2)</f>
        <v>Risk Informed (Communicated)</v>
      </c>
      <c r="J59" s="83">
        <v>2</v>
      </c>
      <c r="K59" s="30">
        <v>2</v>
      </c>
    </row>
    <row r="60" spans="1:11" ht="30">
      <c r="A60" s="42"/>
      <c r="B60" s="93"/>
      <c r="C60" s="103"/>
      <c r="D60" s="21" t="s">
        <v>89</v>
      </c>
      <c r="E60" s="22" t="str">
        <f>VLOOKUP(K60,Table1[],2)</f>
        <v>Risk Informed (Communicated)</v>
      </c>
      <c r="F60" s="72" t="s">
        <v>223</v>
      </c>
      <c r="G60" s="60" t="s">
        <v>295</v>
      </c>
      <c r="H60" s="22"/>
      <c r="I60" s="18" t="str">
        <f>VLOOKUP(K60,Table1[],2)</f>
        <v>Risk Informed (Communicated)</v>
      </c>
      <c r="J60" s="83">
        <v>3</v>
      </c>
      <c r="K60" s="30">
        <v>2</v>
      </c>
    </row>
    <row r="61" spans="1:11" ht="38.25">
      <c r="A61" s="108" t="s">
        <v>5</v>
      </c>
      <c r="B61" s="90" t="s">
        <v>20</v>
      </c>
      <c r="C61" s="102">
        <f>FLOOR(AVERAGE(K61:K65),1)</f>
        <v>2</v>
      </c>
      <c r="D61" s="19" t="s">
        <v>90</v>
      </c>
      <c r="E61" s="16" t="str">
        <f>VLOOKUP(K61,Table1[],2)</f>
        <v>Risk Informed (Communicated)</v>
      </c>
      <c r="F61" s="71" t="s">
        <v>224</v>
      </c>
      <c r="G61" s="59" t="s">
        <v>296</v>
      </c>
      <c r="H61" s="16"/>
      <c r="I61" s="18" t="str">
        <f>VLOOKUP(K61,Table1[],2)</f>
        <v>Risk Informed (Communicated)</v>
      </c>
      <c r="J61" s="82">
        <v>2</v>
      </c>
      <c r="K61" s="13">
        <v>2</v>
      </c>
    </row>
    <row r="62" spans="1:11" ht="25.5">
      <c r="A62" s="109"/>
      <c r="B62" s="91"/>
      <c r="C62" s="102"/>
      <c r="D62" s="19" t="s">
        <v>91</v>
      </c>
      <c r="E62" s="16" t="str">
        <f>VLOOKUP(K62,Table1[],2)</f>
        <v>Risk Informed (Communicated)</v>
      </c>
      <c r="F62" s="71" t="s">
        <v>225</v>
      </c>
      <c r="G62" s="59" t="s">
        <v>195</v>
      </c>
      <c r="H62" s="16"/>
      <c r="I62" s="18" t="str">
        <f>VLOOKUP(K62,Table1[],2)</f>
        <v>Risk Informed (Communicated)</v>
      </c>
      <c r="J62" s="82">
        <v>2</v>
      </c>
      <c r="K62" s="13">
        <v>2</v>
      </c>
    </row>
    <row r="63" spans="1:11" ht="30">
      <c r="A63" s="109"/>
      <c r="B63" s="91"/>
      <c r="C63" s="102"/>
      <c r="D63" s="19" t="s">
        <v>92</v>
      </c>
      <c r="E63" s="16" t="str">
        <f>VLOOKUP(K63,Table1[],2)</f>
        <v>Risk Informed (Communicated)</v>
      </c>
      <c r="F63" s="71" t="s">
        <v>226</v>
      </c>
      <c r="G63" s="59" t="s">
        <v>195</v>
      </c>
      <c r="H63" s="16"/>
      <c r="I63" s="18" t="str">
        <f>VLOOKUP(K63,Table1[],2)</f>
        <v>Risk Informed (Communicated)</v>
      </c>
      <c r="J63" s="82">
        <v>2</v>
      </c>
      <c r="K63" s="13">
        <v>2</v>
      </c>
    </row>
    <row r="64" spans="1:11">
      <c r="A64" s="109"/>
      <c r="B64" s="91"/>
      <c r="C64" s="102"/>
      <c r="D64" s="19" t="s">
        <v>93</v>
      </c>
      <c r="E64" s="16" t="str">
        <f>VLOOKUP(K64,Table1[],2)</f>
        <v>Risk Informed (Communicated)</v>
      </c>
      <c r="F64" s="71" t="s">
        <v>227</v>
      </c>
      <c r="G64" s="59" t="s">
        <v>273</v>
      </c>
      <c r="H64" s="16"/>
      <c r="I64" s="18" t="str">
        <f>VLOOKUP(K64,Table1[],2)</f>
        <v>Risk Informed (Communicated)</v>
      </c>
      <c r="J64" s="82">
        <v>1</v>
      </c>
      <c r="K64" s="13">
        <v>2</v>
      </c>
    </row>
    <row r="65" spans="1:11">
      <c r="A65" s="109"/>
      <c r="B65" s="91"/>
      <c r="C65" s="102"/>
      <c r="D65" s="19" t="s">
        <v>94</v>
      </c>
      <c r="E65" s="16" t="str">
        <f>VLOOKUP(K65,Table1[],2)</f>
        <v>Risk Informed (Communicated)</v>
      </c>
      <c r="F65" s="71" t="s">
        <v>228</v>
      </c>
      <c r="G65" s="59" t="s">
        <v>273</v>
      </c>
      <c r="H65" s="16"/>
      <c r="I65" s="18" t="str">
        <f>VLOOKUP(K65,Table1[],2)</f>
        <v>Risk Informed (Communicated)</v>
      </c>
      <c r="J65" s="82">
        <v>2</v>
      </c>
      <c r="K65" s="13">
        <v>2</v>
      </c>
    </row>
    <row r="66" spans="1:11" ht="30">
      <c r="A66" s="109"/>
      <c r="B66" s="96" t="s">
        <v>21</v>
      </c>
      <c r="C66" s="116">
        <f>FLOOR(AVERAGE(K66:K73),1)</f>
        <v>2</v>
      </c>
      <c r="D66" s="23" t="s">
        <v>95</v>
      </c>
      <c r="E66" s="24" t="str">
        <f>VLOOKUP(K66,Table1[],2)</f>
        <v>Risk Informed (Communicated)</v>
      </c>
      <c r="F66" s="73" t="s">
        <v>229</v>
      </c>
      <c r="G66" s="61" t="s">
        <v>297</v>
      </c>
      <c r="H66" s="24"/>
      <c r="I66" s="18" t="str">
        <f>VLOOKUP(K66,Table1[],2)</f>
        <v>Risk Informed (Communicated)</v>
      </c>
      <c r="J66" s="84">
        <v>2</v>
      </c>
      <c r="K66" s="31">
        <v>2</v>
      </c>
    </row>
    <row r="67" spans="1:11" ht="25.5">
      <c r="A67" s="109"/>
      <c r="B67" s="97"/>
      <c r="C67" s="116"/>
      <c r="D67" s="23" t="s">
        <v>96</v>
      </c>
      <c r="E67" s="24" t="str">
        <f>VLOOKUP(K67,Table1[],2)</f>
        <v>Risk Informed (Communicated)</v>
      </c>
      <c r="F67" s="73" t="s">
        <v>230</v>
      </c>
      <c r="G67" s="61" t="s">
        <v>195</v>
      </c>
      <c r="H67" s="24"/>
      <c r="I67" s="18" t="str">
        <f>VLOOKUP(K67,Table1[],2)</f>
        <v>Risk Informed (Communicated)</v>
      </c>
      <c r="J67" s="84">
        <v>1</v>
      </c>
      <c r="K67" s="31">
        <v>2</v>
      </c>
    </row>
    <row r="68" spans="1:11" ht="30">
      <c r="A68" s="109"/>
      <c r="B68" s="97"/>
      <c r="C68" s="116"/>
      <c r="D68" s="23" t="s">
        <v>97</v>
      </c>
      <c r="E68" s="24" t="str">
        <f>VLOOKUP(K68,Table1[],2)</f>
        <v>Risk Informed (Communicated)</v>
      </c>
      <c r="F68" s="73" t="s">
        <v>231</v>
      </c>
      <c r="G68" s="61" t="s">
        <v>195</v>
      </c>
      <c r="H68" s="24"/>
      <c r="I68" s="18" t="str">
        <f>VLOOKUP(K68,Table1[],2)</f>
        <v>Risk Informed (Communicated)</v>
      </c>
      <c r="J68" s="84">
        <v>3</v>
      </c>
      <c r="K68" s="31">
        <v>2</v>
      </c>
    </row>
    <row r="69" spans="1:11">
      <c r="A69" s="109"/>
      <c r="B69" s="97"/>
      <c r="C69" s="116"/>
      <c r="D69" s="23" t="s">
        <v>98</v>
      </c>
      <c r="E69" s="24" t="str">
        <f>VLOOKUP(K69,Table1[],2)</f>
        <v>Repeatable</v>
      </c>
      <c r="F69" s="73" t="s">
        <v>232</v>
      </c>
      <c r="G69" s="61" t="s">
        <v>298</v>
      </c>
      <c r="H69" s="24"/>
      <c r="I69" s="18" t="str">
        <f>VLOOKUP(K69,Table1[],2)</f>
        <v>Repeatable</v>
      </c>
      <c r="J69" s="84">
        <v>3</v>
      </c>
      <c r="K69" s="31">
        <v>3</v>
      </c>
    </row>
    <row r="70" spans="1:11">
      <c r="A70" s="109"/>
      <c r="B70" s="97"/>
      <c r="C70" s="116"/>
      <c r="D70" s="23" t="s">
        <v>99</v>
      </c>
      <c r="E70" s="24" t="str">
        <f>VLOOKUP(K70,Table1[],2)</f>
        <v>Risk Informed (Communicated)</v>
      </c>
      <c r="F70" s="73" t="s">
        <v>233</v>
      </c>
      <c r="G70" s="61" t="s">
        <v>195</v>
      </c>
      <c r="H70" s="24"/>
      <c r="I70" s="18" t="str">
        <f>VLOOKUP(K70,Table1[],2)</f>
        <v>Risk Informed (Communicated)</v>
      </c>
      <c r="J70" s="84">
        <v>1</v>
      </c>
      <c r="K70" s="31">
        <v>2</v>
      </c>
    </row>
    <row r="71" spans="1:11" ht="30">
      <c r="A71" s="109"/>
      <c r="B71" s="97"/>
      <c r="C71" s="116"/>
      <c r="D71" s="23" t="s">
        <v>100</v>
      </c>
      <c r="E71" s="24" t="str">
        <f>VLOOKUP(K71,Table1[],2)</f>
        <v>Risk Informed (Communicated)</v>
      </c>
      <c r="F71" s="73" t="s">
        <v>234</v>
      </c>
      <c r="G71" s="61" t="s">
        <v>299</v>
      </c>
      <c r="H71" s="24"/>
      <c r="I71" s="18" t="str">
        <f>VLOOKUP(K71,Table1[],2)</f>
        <v>Risk Informed (Communicated)</v>
      </c>
      <c r="J71" s="84">
        <v>1</v>
      </c>
      <c r="K71" s="31">
        <v>2</v>
      </c>
    </row>
    <row r="72" spans="1:11" ht="30">
      <c r="A72" s="109"/>
      <c r="B72" s="97"/>
      <c r="C72" s="116"/>
      <c r="D72" s="23" t="s">
        <v>101</v>
      </c>
      <c r="E72" s="24" t="str">
        <f>VLOOKUP(K72,Table1[],2)</f>
        <v>Risk Informed (Communicated)</v>
      </c>
      <c r="F72" s="73" t="s">
        <v>235</v>
      </c>
      <c r="G72" s="61" t="s">
        <v>195</v>
      </c>
      <c r="H72" s="24"/>
      <c r="I72" s="18" t="str">
        <f>VLOOKUP(K72,Table1[],2)</f>
        <v>Risk Informed (Communicated)</v>
      </c>
      <c r="J72" s="84">
        <v>2</v>
      </c>
      <c r="K72" s="31">
        <v>2</v>
      </c>
    </row>
    <row r="73" spans="1:11">
      <c r="A73" s="109"/>
      <c r="B73" s="97"/>
      <c r="C73" s="116"/>
      <c r="D73" s="23" t="s">
        <v>102</v>
      </c>
      <c r="E73" s="24" t="str">
        <f>VLOOKUP(K73,Table1[],2)</f>
        <v>Partial</v>
      </c>
      <c r="F73" s="73" t="s">
        <v>236</v>
      </c>
      <c r="G73" s="61" t="s">
        <v>300</v>
      </c>
      <c r="H73" s="24"/>
      <c r="I73" s="18" t="str">
        <f>VLOOKUP(K73,Table1[],2)</f>
        <v>Partial</v>
      </c>
      <c r="J73" s="84">
        <v>1</v>
      </c>
      <c r="K73" s="31">
        <v>1</v>
      </c>
    </row>
    <row r="74" spans="1:11" ht="25.5">
      <c r="A74" s="109"/>
      <c r="B74" s="90" t="s">
        <v>22</v>
      </c>
      <c r="C74" s="102">
        <f>FLOOR(AVERAGE(K74:K78),1)</f>
        <v>2</v>
      </c>
      <c r="D74" s="19" t="s">
        <v>103</v>
      </c>
      <c r="E74" s="16" t="str">
        <f>VLOOKUP(K74,Table1[],2)</f>
        <v>Risk Informed (Communicated)</v>
      </c>
      <c r="F74" s="71" t="s">
        <v>237</v>
      </c>
      <c r="G74" s="59" t="s">
        <v>298</v>
      </c>
      <c r="H74" s="16"/>
      <c r="I74" s="18" t="str">
        <f>VLOOKUP(K74,Table1[],2)</f>
        <v>Risk Informed (Communicated)</v>
      </c>
      <c r="J74" s="82">
        <v>3</v>
      </c>
      <c r="K74" s="13">
        <v>2</v>
      </c>
    </row>
    <row r="75" spans="1:11" ht="25.5">
      <c r="A75" s="109"/>
      <c r="B75" s="91"/>
      <c r="C75" s="102"/>
      <c r="D75" s="19" t="s">
        <v>104</v>
      </c>
      <c r="E75" s="16" t="str">
        <f>VLOOKUP(K75,Table1[],2)</f>
        <v>Risk Informed (Communicated)</v>
      </c>
      <c r="F75" s="71" t="s">
        <v>238</v>
      </c>
      <c r="G75" s="59" t="s">
        <v>195</v>
      </c>
      <c r="H75" s="16"/>
      <c r="I75" s="18" t="str">
        <f>VLOOKUP(K75,Table1[],2)</f>
        <v>Risk Informed (Communicated)</v>
      </c>
      <c r="J75" s="82">
        <v>1</v>
      </c>
      <c r="K75" s="13">
        <v>2</v>
      </c>
    </row>
    <row r="76" spans="1:11" ht="30">
      <c r="A76" s="54" t="s">
        <v>131</v>
      </c>
      <c r="B76" s="91"/>
      <c r="C76" s="102"/>
      <c r="D76" s="19" t="s">
        <v>105</v>
      </c>
      <c r="E76" s="16" t="str">
        <f>VLOOKUP(K76,Table1[],2)</f>
        <v>Risk Informed (Communicated)</v>
      </c>
      <c r="F76" s="71" t="s">
        <v>239</v>
      </c>
      <c r="G76" s="59" t="s">
        <v>301</v>
      </c>
      <c r="H76" s="16"/>
      <c r="I76" s="18" t="str">
        <f>VLOOKUP(K76,Table1[],2)</f>
        <v>Risk Informed (Communicated)</v>
      </c>
      <c r="J76" s="82">
        <v>2</v>
      </c>
      <c r="K76" s="13">
        <v>2</v>
      </c>
    </row>
    <row r="77" spans="1:11" ht="30">
      <c r="A77" s="54">
        <f>FLOOR(AVERAGE(K61:K78),1)</f>
        <v>2</v>
      </c>
      <c r="B77" s="91"/>
      <c r="C77" s="102"/>
      <c r="D77" s="19" t="s">
        <v>106</v>
      </c>
      <c r="E77" s="16" t="str">
        <f>VLOOKUP(K77,Table1[],2)</f>
        <v>Risk Informed (Communicated)</v>
      </c>
      <c r="F77" s="71" t="s">
        <v>240</v>
      </c>
      <c r="G77" s="59" t="s">
        <v>273</v>
      </c>
      <c r="H77" s="16"/>
      <c r="I77" s="18" t="str">
        <f>VLOOKUP(K77,Table1[],2)</f>
        <v>Risk Informed (Communicated)</v>
      </c>
      <c r="J77" s="82">
        <v>2</v>
      </c>
      <c r="K77" s="13">
        <v>2</v>
      </c>
    </row>
    <row r="78" spans="1:11" ht="30">
      <c r="A78" s="40"/>
      <c r="B78" s="91"/>
      <c r="C78" s="102"/>
      <c r="D78" s="19" t="s">
        <v>107</v>
      </c>
      <c r="E78" s="16" t="str">
        <f>VLOOKUP(K78,Table1[],2)</f>
        <v>Risk Informed (Communicated)</v>
      </c>
      <c r="F78" s="71" t="s">
        <v>241</v>
      </c>
      <c r="G78" s="59" t="s">
        <v>290</v>
      </c>
      <c r="H78" s="16"/>
      <c r="I78" s="18" t="str">
        <f>VLOOKUP(K78,Table1[],2)</f>
        <v>Risk Informed (Communicated)</v>
      </c>
      <c r="J78" s="82">
        <v>2</v>
      </c>
      <c r="K78" s="13">
        <v>2</v>
      </c>
    </row>
    <row r="79" spans="1:11" ht="63.75">
      <c r="A79" s="110" t="s">
        <v>6</v>
      </c>
      <c r="B79" s="57" t="s">
        <v>23</v>
      </c>
      <c r="C79" s="55">
        <f>K79</f>
        <v>1</v>
      </c>
      <c r="D79" s="25" t="s">
        <v>108</v>
      </c>
      <c r="E79" s="26" t="str">
        <f>VLOOKUP(K79,Table1[],2)</f>
        <v>Partial</v>
      </c>
      <c r="F79" s="74" t="s">
        <v>242</v>
      </c>
      <c r="G79" s="62" t="s">
        <v>302</v>
      </c>
      <c r="H79" s="26"/>
      <c r="I79" s="18" t="str">
        <f>VLOOKUP(K79,Table1[],2)</f>
        <v>Partial</v>
      </c>
      <c r="J79" s="85">
        <v>2</v>
      </c>
      <c r="K79" s="34">
        <v>1</v>
      </c>
    </row>
    <row r="80" spans="1:11" ht="25.5">
      <c r="A80" s="111"/>
      <c r="B80" s="90" t="s">
        <v>24</v>
      </c>
      <c r="C80" s="102">
        <f>FLOOR(AVERAGE(K80:K84),1)</f>
        <v>1</v>
      </c>
      <c r="D80" s="19" t="s">
        <v>109</v>
      </c>
      <c r="E80" s="16" t="str">
        <f>VLOOKUP(K80,Table1[],2)</f>
        <v>Partial</v>
      </c>
      <c r="F80" s="71" t="s">
        <v>243</v>
      </c>
      <c r="G80" s="59" t="s">
        <v>195</v>
      </c>
      <c r="H80" s="16"/>
      <c r="I80" s="18" t="str">
        <f>VLOOKUP(K80,Table1[],2)</f>
        <v>Partial</v>
      </c>
      <c r="J80" s="82">
        <v>1</v>
      </c>
      <c r="K80" s="13">
        <v>1</v>
      </c>
    </row>
    <row r="81" spans="1:11" ht="25.5">
      <c r="A81" s="111"/>
      <c r="B81" s="91"/>
      <c r="C81" s="102"/>
      <c r="D81" s="19" t="s">
        <v>110</v>
      </c>
      <c r="E81" s="16" t="str">
        <f>VLOOKUP(K81,Table1[],2)</f>
        <v>Partial</v>
      </c>
      <c r="F81" s="71" t="s">
        <v>244</v>
      </c>
      <c r="G81" s="59" t="s">
        <v>195</v>
      </c>
      <c r="H81" s="16"/>
      <c r="I81" s="18" t="str">
        <f>VLOOKUP(K81,Table1[],2)</f>
        <v>Partial</v>
      </c>
      <c r="J81" s="82">
        <v>1</v>
      </c>
      <c r="K81" s="13">
        <v>1</v>
      </c>
    </row>
    <row r="82" spans="1:11" ht="30">
      <c r="A82" s="111"/>
      <c r="B82" s="91"/>
      <c r="C82" s="102"/>
      <c r="D82" s="19" t="s">
        <v>111</v>
      </c>
      <c r="E82" s="16" t="str">
        <f>VLOOKUP(K82,Table1[],2)</f>
        <v>Partial</v>
      </c>
      <c r="F82" s="71" t="s">
        <v>245</v>
      </c>
      <c r="G82" s="59" t="s">
        <v>195</v>
      </c>
      <c r="H82" s="16"/>
      <c r="I82" s="18" t="str">
        <f>VLOOKUP(K82,Table1[],2)</f>
        <v>Partial</v>
      </c>
      <c r="J82" s="82">
        <v>1</v>
      </c>
      <c r="K82" s="13">
        <v>1</v>
      </c>
    </row>
    <row r="83" spans="1:11" ht="25.5">
      <c r="A83" s="111"/>
      <c r="B83" s="91"/>
      <c r="C83" s="102"/>
      <c r="D83" s="19" t="s">
        <v>112</v>
      </c>
      <c r="E83" s="16" t="str">
        <f>VLOOKUP(K83,Table1[],2)</f>
        <v>Partial</v>
      </c>
      <c r="F83" s="71" t="s">
        <v>246</v>
      </c>
      <c r="G83" s="59" t="s">
        <v>195</v>
      </c>
      <c r="H83" s="16"/>
      <c r="I83" s="18" t="str">
        <f>VLOOKUP(K83,Table1[],2)</f>
        <v>Partial</v>
      </c>
      <c r="J83" s="82">
        <v>2</v>
      </c>
      <c r="K83" s="13">
        <v>1</v>
      </c>
    </row>
    <row r="84" spans="1:11" ht="38.25">
      <c r="A84" s="111"/>
      <c r="B84" s="91"/>
      <c r="C84" s="102"/>
      <c r="D84" s="19" t="s">
        <v>113</v>
      </c>
      <c r="E84" s="16" t="str">
        <f>VLOOKUP(K84,Table1[],2)</f>
        <v>Risk Informed (Communicated)</v>
      </c>
      <c r="F84" s="71" t="s">
        <v>247</v>
      </c>
      <c r="G84" s="59" t="s">
        <v>195</v>
      </c>
      <c r="H84" s="16"/>
      <c r="I84" s="18" t="str">
        <f>VLOOKUP(K84,Table1[],2)</f>
        <v>Risk Informed (Communicated)</v>
      </c>
      <c r="J84" s="82">
        <v>2</v>
      </c>
      <c r="K84" s="13">
        <v>2</v>
      </c>
    </row>
    <row r="85" spans="1:11" ht="30">
      <c r="A85" s="111"/>
      <c r="B85" s="98" t="s">
        <v>25</v>
      </c>
      <c r="C85" s="114">
        <f>FLOOR(AVERAGE(K85:K88),1)</f>
        <v>1</v>
      </c>
      <c r="D85" s="25" t="s">
        <v>114</v>
      </c>
      <c r="E85" s="26" t="str">
        <f>VLOOKUP(K85,Table1[],2)</f>
        <v>Partial</v>
      </c>
      <c r="F85" s="74" t="s">
        <v>248</v>
      </c>
      <c r="G85" s="62" t="s">
        <v>303</v>
      </c>
      <c r="H85" s="26"/>
      <c r="I85" s="18" t="str">
        <f>VLOOKUP(K85,Table1[],2)</f>
        <v>Partial</v>
      </c>
      <c r="J85" s="85">
        <v>3</v>
      </c>
      <c r="K85" s="34">
        <v>1</v>
      </c>
    </row>
    <row r="86" spans="1:11">
      <c r="A86" s="111"/>
      <c r="B86" s="99"/>
      <c r="C86" s="114"/>
      <c r="D86" s="25" t="s">
        <v>115</v>
      </c>
      <c r="E86" s="26" t="str">
        <f>VLOOKUP(K86,Table1[],2)</f>
        <v>Risk Informed (Communicated)</v>
      </c>
      <c r="F86" s="74" t="s">
        <v>249</v>
      </c>
      <c r="G86" s="62" t="s">
        <v>195</v>
      </c>
      <c r="H86" s="26"/>
      <c r="I86" s="18" t="str">
        <f>VLOOKUP(K86,Table1[],2)</f>
        <v>Risk Informed (Communicated)</v>
      </c>
      <c r="J86" s="85">
        <v>2</v>
      </c>
      <c r="K86" s="34">
        <v>2</v>
      </c>
    </row>
    <row r="87" spans="1:11">
      <c r="A87" s="111"/>
      <c r="B87" s="99"/>
      <c r="C87" s="114"/>
      <c r="D87" s="25" t="s">
        <v>116</v>
      </c>
      <c r="E87" s="26" t="str">
        <f>VLOOKUP(K87,Table1[],2)</f>
        <v>Partial</v>
      </c>
      <c r="F87" s="74" t="s">
        <v>250</v>
      </c>
      <c r="G87" s="62" t="s">
        <v>195</v>
      </c>
      <c r="H87" s="26"/>
      <c r="I87" s="18" t="str">
        <f>VLOOKUP(K87,Table1[],2)</f>
        <v>Partial</v>
      </c>
      <c r="J87" s="85">
        <v>1</v>
      </c>
      <c r="K87" s="34">
        <v>1</v>
      </c>
    </row>
    <row r="88" spans="1:11" ht="25.5">
      <c r="A88" s="111"/>
      <c r="B88" s="99"/>
      <c r="C88" s="114"/>
      <c r="D88" s="25" t="s">
        <v>117</v>
      </c>
      <c r="E88" s="26" t="str">
        <f>VLOOKUP(K88,Table1[],2)</f>
        <v>Risk Informed (Communicated)</v>
      </c>
      <c r="F88" s="74" t="s">
        <v>251</v>
      </c>
      <c r="G88" s="62" t="s">
        <v>195</v>
      </c>
      <c r="H88" s="26"/>
      <c r="I88" s="18" t="str">
        <f>VLOOKUP(K88,Table1[],2)</f>
        <v>Risk Informed (Communicated)</v>
      </c>
      <c r="J88" s="85">
        <v>2</v>
      </c>
      <c r="K88" s="34">
        <v>2</v>
      </c>
    </row>
    <row r="89" spans="1:11">
      <c r="A89" s="111"/>
      <c r="B89" s="90" t="s">
        <v>26</v>
      </c>
      <c r="C89" s="102">
        <f>FLOOR(AVERAGE(K89:K91),1)</f>
        <v>1</v>
      </c>
      <c r="D89" s="19" t="s">
        <v>118</v>
      </c>
      <c r="E89" s="16" t="str">
        <f>VLOOKUP(K89,Table1[],2)</f>
        <v>Partial</v>
      </c>
      <c r="F89" s="71" t="s">
        <v>252</v>
      </c>
      <c r="G89" s="59" t="s">
        <v>195</v>
      </c>
      <c r="H89" s="16"/>
      <c r="I89" s="18" t="str">
        <f>VLOOKUP(K89,Table1[],2)</f>
        <v>Partial</v>
      </c>
      <c r="J89" s="82">
        <v>4</v>
      </c>
      <c r="K89" s="13">
        <v>1</v>
      </c>
    </row>
    <row r="90" spans="1:11">
      <c r="A90" s="111"/>
      <c r="B90" s="91"/>
      <c r="C90" s="102"/>
      <c r="D90" s="19" t="s">
        <v>119</v>
      </c>
      <c r="E90" s="16" t="str">
        <f>VLOOKUP(K90,Table1[],2)</f>
        <v>Partial</v>
      </c>
      <c r="F90" s="71" t="s">
        <v>252</v>
      </c>
      <c r="G90" s="59" t="s">
        <v>195</v>
      </c>
      <c r="H90" s="16"/>
      <c r="I90" s="18" t="str">
        <f>VLOOKUP(K90,Table1[],2)</f>
        <v>Partial</v>
      </c>
      <c r="J90" s="82">
        <v>2</v>
      </c>
      <c r="K90" s="13">
        <v>1</v>
      </c>
    </row>
    <row r="91" spans="1:11" ht="25.5">
      <c r="A91" s="111"/>
      <c r="B91" s="91"/>
      <c r="C91" s="102"/>
      <c r="D91" s="19" t="s">
        <v>120</v>
      </c>
      <c r="E91" s="16" t="str">
        <f>VLOOKUP(K91,Table1[],2)</f>
        <v>Risk Informed (Communicated)</v>
      </c>
      <c r="F91" s="71" t="s">
        <v>253</v>
      </c>
      <c r="G91" s="59" t="s">
        <v>195</v>
      </c>
      <c r="H91" s="16"/>
      <c r="I91" s="18" t="str">
        <f>VLOOKUP(K91,Table1[],2)</f>
        <v>Risk Informed (Communicated)</v>
      </c>
      <c r="J91" s="82">
        <v>1</v>
      </c>
      <c r="K91" s="13">
        <v>2</v>
      </c>
    </row>
    <row r="92" spans="1:11" ht="25.5">
      <c r="A92" s="37" t="s">
        <v>131</v>
      </c>
      <c r="B92" s="98" t="s">
        <v>27</v>
      </c>
      <c r="C92" s="114">
        <f>FLOOR(AVERAGE(K92:K93),1)</f>
        <v>1</v>
      </c>
      <c r="D92" s="25" t="s">
        <v>121</v>
      </c>
      <c r="E92" s="26" t="str">
        <f>VLOOKUP(K92,Table1[],2)</f>
        <v>Partial</v>
      </c>
      <c r="F92" s="74" t="s">
        <v>246</v>
      </c>
      <c r="G92" s="62" t="s">
        <v>304</v>
      </c>
      <c r="H92" s="26"/>
      <c r="I92" s="18" t="str">
        <f>VLOOKUP(K92,Table1[],2)</f>
        <v>Partial</v>
      </c>
      <c r="J92" s="85">
        <v>2</v>
      </c>
      <c r="K92" s="34">
        <v>1</v>
      </c>
    </row>
    <row r="93" spans="1:11" ht="39" customHeight="1">
      <c r="A93" s="38">
        <f>FLOOR(AVERAGE(K79:K93),1)</f>
        <v>1</v>
      </c>
      <c r="B93" s="99"/>
      <c r="C93" s="114"/>
      <c r="D93" s="25" t="s">
        <v>122</v>
      </c>
      <c r="E93" s="26" t="str">
        <f>VLOOKUP(K93,Table1[],2)</f>
        <v>Partial</v>
      </c>
      <c r="F93" s="74" t="s">
        <v>246</v>
      </c>
      <c r="G93" s="62" t="s">
        <v>195</v>
      </c>
      <c r="H93" s="26"/>
      <c r="I93" s="18" t="str">
        <f>VLOOKUP(K93,Table1[],2)</f>
        <v>Partial</v>
      </c>
      <c r="J93" s="85">
        <v>2</v>
      </c>
      <c r="K93" s="34">
        <v>1</v>
      </c>
    </row>
    <row r="94" spans="1:11" ht="78" customHeight="1">
      <c r="A94" s="112" t="s">
        <v>7</v>
      </c>
      <c r="B94" s="56" t="s">
        <v>28</v>
      </c>
      <c r="C94" s="52">
        <f>K94</f>
        <v>1</v>
      </c>
      <c r="D94" s="19" t="s">
        <v>123</v>
      </c>
      <c r="E94" s="16" t="str">
        <f>VLOOKUP(K94,Table1[],2)</f>
        <v>Partial</v>
      </c>
      <c r="F94" s="71" t="s">
        <v>254</v>
      </c>
      <c r="G94" s="59" t="s">
        <v>305</v>
      </c>
      <c r="H94" s="16"/>
      <c r="I94" s="18" t="str">
        <f>VLOOKUP(K94,Table1[],2)</f>
        <v>Partial</v>
      </c>
      <c r="J94" s="82">
        <v>2</v>
      </c>
      <c r="K94" s="13">
        <v>1</v>
      </c>
    </row>
    <row r="95" spans="1:11" ht="25.5">
      <c r="A95" s="113"/>
      <c r="B95" s="117" t="s">
        <v>29</v>
      </c>
      <c r="C95" s="115">
        <f>FLOOR(AVERAGE(K95:K96),1)</f>
        <v>1</v>
      </c>
      <c r="D95" s="27" t="s">
        <v>124</v>
      </c>
      <c r="E95" s="28" t="str">
        <f>VLOOKUP(K95,Table1[],2)</f>
        <v>Partial</v>
      </c>
      <c r="F95" s="70" t="s">
        <v>246</v>
      </c>
      <c r="G95" s="63" t="s">
        <v>306</v>
      </c>
      <c r="H95" s="28"/>
      <c r="I95" s="18" t="str">
        <f>VLOOKUP(K95,Table1[],2)</f>
        <v>Partial</v>
      </c>
      <c r="J95" s="86">
        <v>2</v>
      </c>
      <c r="K95" s="32">
        <v>1</v>
      </c>
    </row>
    <row r="96" spans="1:11" ht="43.5" customHeight="1">
      <c r="A96" s="113"/>
      <c r="B96" s="118"/>
      <c r="C96" s="115"/>
      <c r="D96" s="27" t="s">
        <v>125</v>
      </c>
      <c r="E96" s="28" t="str">
        <f>VLOOKUP(K96,Table1[],2)</f>
        <v>Partial</v>
      </c>
      <c r="F96" s="70" t="s">
        <v>246</v>
      </c>
      <c r="G96" s="63" t="s">
        <v>307</v>
      </c>
      <c r="H96" s="28"/>
      <c r="I96" s="18" t="str">
        <f>VLOOKUP(K96,Table1[],2)</f>
        <v>Partial</v>
      </c>
      <c r="J96" s="86">
        <v>1</v>
      </c>
      <c r="K96" s="32">
        <v>1</v>
      </c>
    </row>
    <row r="97" spans="1:11" ht="34.5" customHeight="1">
      <c r="A97" s="113"/>
      <c r="B97" s="90" t="s">
        <v>30</v>
      </c>
      <c r="C97" s="105">
        <f>FLOOR(AVERAGE(K97:K99),1)</f>
        <v>2</v>
      </c>
      <c r="D97" s="19" t="s">
        <v>126</v>
      </c>
      <c r="E97" s="16" t="str">
        <f>VLOOKUP(K97,Table1[],2)</f>
        <v>Risk Informed (Communicated)</v>
      </c>
      <c r="F97" s="77" t="s">
        <v>195</v>
      </c>
      <c r="G97" s="59" t="s">
        <v>308</v>
      </c>
      <c r="H97" s="16"/>
      <c r="I97" s="18" t="str">
        <f>VLOOKUP(K97,Table1[],2)</f>
        <v>Risk Informed (Communicated)</v>
      </c>
      <c r="J97" s="82">
        <v>2</v>
      </c>
      <c r="K97" s="13">
        <v>2</v>
      </c>
    </row>
    <row r="98" spans="1:11">
      <c r="A98" s="35" t="s">
        <v>131</v>
      </c>
      <c r="B98" s="91"/>
      <c r="C98" s="105"/>
      <c r="D98" s="19" t="s">
        <v>127</v>
      </c>
      <c r="E98" s="16" t="str">
        <f>VLOOKUP(K98,Table1[],2)</f>
        <v>Risk Informed (Communicated)</v>
      </c>
      <c r="F98" s="77" t="s">
        <v>195</v>
      </c>
      <c r="G98" s="59" t="s">
        <v>309</v>
      </c>
      <c r="H98" s="16"/>
      <c r="I98" s="18" t="str">
        <f>VLOOKUP(K98,Table1[],2)</f>
        <v>Risk Informed (Communicated)</v>
      </c>
      <c r="J98" s="82">
        <v>2</v>
      </c>
      <c r="K98" s="13">
        <v>2</v>
      </c>
    </row>
    <row r="99" spans="1:11" ht="38.25">
      <c r="A99" s="36">
        <f>FLOOR(AVERAGE(K94:K99),1)</f>
        <v>1</v>
      </c>
      <c r="B99" s="91"/>
      <c r="C99" s="105"/>
      <c r="D99" s="19" t="s">
        <v>128</v>
      </c>
      <c r="E99" s="16" t="str">
        <f>VLOOKUP(K99,Table1[],2)</f>
        <v>Risk Informed (Communicated)</v>
      </c>
      <c r="F99" s="71" t="s">
        <v>255</v>
      </c>
      <c r="G99" s="59" t="s">
        <v>195</v>
      </c>
      <c r="H99" s="16"/>
      <c r="I99" s="18" t="str">
        <f>VLOOKUP(K99,Table1[],2)</f>
        <v>Risk Informed (Communicated)</v>
      </c>
      <c r="J99" s="82">
        <v>3</v>
      </c>
      <c r="K99" s="13">
        <v>2</v>
      </c>
    </row>
    <row r="102" spans="1:11">
      <c r="H102" t="s">
        <v>310</v>
      </c>
    </row>
  </sheetData>
  <mergeCells count="45">
    <mergeCell ref="B92:B93"/>
    <mergeCell ref="C92:C93"/>
    <mergeCell ref="A94:A97"/>
    <mergeCell ref="B95:B96"/>
    <mergeCell ref="C95:C96"/>
    <mergeCell ref="B97:B99"/>
    <mergeCell ref="C97:C99"/>
    <mergeCell ref="A79:A91"/>
    <mergeCell ref="B80:B84"/>
    <mergeCell ref="C80:C84"/>
    <mergeCell ref="B85:B88"/>
    <mergeCell ref="C85:C88"/>
    <mergeCell ref="B89:B91"/>
    <mergeCell ref="C89:C91"/>
    <mergeCell ref="A61:A75"/>
    <mergeCell ref="B61:B65"/>
    <mergeCell ref="C61:C65"/>
    <mergeCell ref="B66:B73"/>
    <mergeCell ref="C66:C73"/>
    <mergeCell ref="B74:B78"/>
    <mergeCell ref="C74:C78"/>
    <mergeCell ref="A2:A23"/>
    <mergeCell ref="B2:B7"/>
    <mergeCell ref="C2:C7"/>
    <mergeCell ref="B8:B12"/>
    <mergeCell ref="C8:C12"/>
    <mergeCell ref="B13:B16"/>
    <mergeCell ref="C13:C16"/>
    <mergeCell ref="B17:B22"/>
    <mergeCell ref="C17:C22"/>
    <mergeCell ref="B23:B25"/>
    <mergeCell ref="C23:C25"/>
    <mergeCell ref="A26:A57"/>
    <mergeCell ref="B26:B30"/>
    <mergeCell ref="C26:C30"/>
    <mergeCell ref="B31:B35"/>
    <mergeCell ref="C31:C35"/>
    <mergeCell ref="B36:B42"/>
    <mergeCell ref="C36:C42"/>
    <mergeCell ref="B43:B54"/>
    <mergeCell ref="C43:C54"/>
    <mergeCell ref="B55:B56"/>
    <mergeCell ref="C55:C56"/>
    <mergeCell ref="B57:B60"/>
    <mergeCell ref="C57:C60"/>
  </mergeCells>
  <dataValidations count="1">
    <dataValidation type="whole" allowBlank="1" showInputMessage="1" showErrorMessage="1" sqref="J2:K99">
      <formula1>0</formula1>
      <formula2>4</formula2>
    </dataValidation>
  </dataValidations>
  <hyperlinks>
    <hyperlink ref="F1" r:id="rId1"/>
  </hyperlinks>
  <pageMargins left="0.25" right="0.25" top="0.75" bottom="0.75" header="0.3" footer="0.3"/>
  <pageSetup scale="63" fitToHeight="0" orientation="portrait" r:id="rId2"/>
  <headerFooter>
    <oddHeader>&amp;L&amp;"-,Bold"&amp;12ITD Cybersecurity&amp;C&amp;"-,Bold"&amp;12NIST Framework for Improving Critical Infrastructure Cybersecurity&amp;R&amp;"-,Bold"&amp;12 2014 Quartly Core</oddHeader>
    <oddFooter>&amp;C&amp;D&amp;RPage &amp;P</oddFooter>
  </headerFooter>
  <rowBreaks count="2" manualBreakCount="2">
    <brk id="25" max="16383" man="1"/>
    <brk id="6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W209" sqref="W209"/>
    </sheetView>
  </sheetViews>
  <sheetFormatPr defaultRowHeight="15"/>
  <sheetData/>
  <pageMargins left="0.25" right="0.25" top="0.75" bottom="0.75" header="0.3" footer="0.3"/>
  <pageSetup paperSiz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workbookViewId="0">
      <selection activeCell="C21" sqref="C21"/>
    </sheetView>
  </sheetViews>
  <sheetFormatPr defaultRowHeight="15"/>
  <cols>
    <col min="1" max="1" width="9.5703125" bestFit="1" customWidth="1"/>
    <col min="2" max="2" width="10.140625" bestFit="1" customWidth="1"/>
    <col min="3" max="3" width="9.28515625" bestFit="1" customWidth="1"/>
    <col min="4" max="5" width="9.7109375" bestFit="1" customWidth="1"/>
    <col min="6" max="7" width="9.7109375" customWidth="1"/>
    <col min="8" max="8" width="46.28515625" bestFit="1" customWidth="1"/>
    <col min="9" max="9" width="15" bestFit="1" customWidth="1"/>
    <col min="10" max="12" width="14.5703125" bestFit="1" customWidth="1"/>
  </cols>
  <sheetData>
    <row r="1" spans="1:13">
      <c r="A1" s="87" t="s">
        <v>137</v>
      </c>
      <c r="B1" s="87" t="s">
        <v>388</v>
      </c>
      <c r="C1" s="87" t="s">
        <v>389</v>
      </c>
      <c r="D1" s="87" t="s">
        <v>390</v>
      </c>
      <c r="E1" s="87" t="s">
        <v>391</v>
      </c>
      <c r="F1" s="88" t="s">
        <v>138</v>
      </c>
      <c r="G1" t="s">
        <v>163</v>
      </c>
      <c r="H1" s="8" t="s">
        <v>132</v>
      </c>
      <c r="I1" t="s">
        <v>387</v>
      </c>
      <c r="J1" t="s">
        <v>384</v>
      </c>
      <c r="K1" t="s">
        <v>385</v>
      </c>
      <c r="L1" t="s">
        <v>386</v>
      </c>
      <c r="M1" t="s">
        <v>138</v>
      </c>
    </row>
    <row r="2" spans="1:13">
      <c r="A2" s="8" t="s">
        <v>132</v>
      </c>
      <c r="B2">
        <f>'NIST_Framework_Metric Q1'!A25</f>
        <v>1</v>
      </c>
      <c r="C2">
        <f>'NIST_Framework_Metric Q2'!A25</f>
        <v>2</v>
      </c>
      <c r="F2" s="5">
        <v>3</v>
      </c>
      <c r="G2">
        <v>2</v>
      </c>
      <c r="H2" s="79" t="s">
        <v>363</v>
      </c>
      <c r="I2">
        <f>'NIST_Framework_Metric Q1'!C2</f>
        <v>1</v>
      </c>
      <c r="J2">
        <f>'NIST_Framework_Metric Q2'!C2</f>
        <v>1</v>
      </c>
      <c r="K2">
        <v>0</v>
      </c>
      <c r="L2">
        <v>0</v>
      </c>
      <c r="M2">
        <v>3</v>
      </c>
    </row>
    <row r="3" spans="1:13">
      <c r="A3" s="87" t="s">
        <v>137</v>
      </c>
      <c r="B3" s="87" t="s">
        <v>388</v>
      </c>
      <c r="C3" s="87" t="s">
        <v>389</v>
      </c>
      <c r="D3" s="87" t="s">
        <v>390</v>
      </c>
      <c r="E3" s="87" t="s">
        <v>391</v>
      </c>
      <c r="F3" s="5"/>
      <c r="H3" s="79" t="s">
        <v>364</v>
      </c>
      <c r="I3">
        <f>'NIST_Framework_Metric Q1'!C8</f>
        <v>3</v>
      </c>
      <c r="J3">
        <f>'NIST_Framework_Metric Q2'!C8</f>
        <v>3</v>
      </c>
      <c r="K3">
        <v>0</v>
      </c>
      <c r="L3">
        <v>0</v>
      </c>
      <c r="M3">
        <v>3</v>
      </c>
    </row>
    <row r="4" spans="1:13">
      <c r="A4" s="9" t="s">
        <v>133</v>
      </c>
      <c r="B4">
        <f>'NIST_Framework_Metric Q1'!A59</f>
        <v>2</v>
      </c>
      <c r="C4">
        <f>'NIST_Framework_Metric Q2'!A59</f>
        <v>1</v>
      </c>
      <c r="F4" s="5">
        <v>2</v>
      </c>
      <c r="G4">
        <v>0</v>
      </c>
      <c r="H4" s="79" t="s">
        <v>365</v>
      </c>
      <c r="I4">
        <f>'NIST_Framework_Metric Q1'!C13</f>
        <v>1</v>
      </c>
      <c r="J4">
        <f>'NIST_Framework_Metric Q2'!C13</f>
        <v>1</v>
      </c>
      <c r="K4">
        <v>0</v>
      </c>
      <c r="L4">
        <v>0</v>
      </c>
      <c r="M4">
        <v>3</v>
      </c>
    </row>
    <row r="5" spans="1:13">
      <c r="A5" s="87" t="s">
        <v>137</v>
      </c>
      <c r="B5" s="87" t="s">
        <v>388</v>
      </c>
      <c r="C5" s="87" t="s">
        <v>389</v>
      </c>
      <c r="D5" s="87" t="s">
        <v>390</v>
      </c>
      <c r="E5" s="87" t="s">
        <v>391</v>
      </c>
      <c r="F5" s="5"/>
      <c r="H5" s="79" t="s">
        <v>366</v>
      </c>
      <c r="I5">
        <f>'NIST_Framework_Metric Q1'!C17</f>
        <v>0</v>
      </c>
      <c r="J5">
        <f>'NIST_Framework_Metric Q2'!C17</f>
        <v>1</v>
      </c>
      <c r="K5">
        <v>0</v>
      </c>
      <c r="L5">
        <v>0</v>
      </c>
      <c r="M5">
        <v>3</v>
      </c>
    </row>
    <row r="6" spans="1:13">
      <c r="A6" s="7" t="s">
        <v>134</v>
      </c>
      <c r="B6">
        <f>'NIST_Framework_Metric Q1'!A77</f>
        <v>1</v>
      </c>
      <c r="C6">
        <f>'NIST_Framework_Metric Q2'!A77</f>
        <v>2</v>
      </c>
      <c r="F6" s="5">
        <v>3</v>
      </c>
      <c r="G6">
        <v>2</v>
      </c>
      <c r="H6" s="79" t="s">
        <v>367</v>
      </c>
      <c r="I6">
        <f>'NIST_Framework_Metric Q1'!C23</f>
        <v>1</v>
      </c>
      <c r="J6">
        <f>'NIST_Framework_Metric Q2'!C23</f>
        <v>1</v>
      </c>
      <c r="K6">
        <v>0</v>
      </c>
      <c r="L6">
        <v>0</v>
      </c>
      <c r="M6">
        <v>3</v>
      </c>
    </row>
    <row r="7" spans="1:13">
      <c r="A7" s="87" t="s">
        <v>137</v>
      </c>
      <c r="B7" s="87" t="s">
        <v>388</v>
      </c>
      <c r="C7" s="87" t="s">
        <v>389</v>
      </c>
      <c r="D7" s="87" t="s">
        <v>390</v>
      </c>
      <c r="E7" s="87" t="s">
        <v>391</v>
      </c>
      <c r="F7" s="5"/>
      <c r="H7" s="9" t="s">
        <v>133</v>
      </c>
      <c r="I7" t="s">
        <v>387</v>
      </c>
      <c r="J7" t="s">
        <v>384</v>
      </c>
      <c r="K7" t="s">
        <v>385</v>
      </c>
      <c r="L7" t="s">
        <v>386</v>
      </c>
    </row>
    <row r="8" spans="1:13">
      <c r="A8" s="10" t="s">
        <v>135</v>
      </c>
      <c r="B8">
        <f>'NIST_Framework_Metric Q1'!A93</f>
        <v>1</v>
      </c>
      <c r="C8">
        <f>'NIST_Framework_Metric Q2'!A93</f>
        <v>1</v>
      </c>
      <c r="F8" s="5">
        <v>2</v>
      </c>
      <c r="G8">
        <v>1</v>
      </c>
      <c r="H8" s="79" t="s">
        <v>368</v>
      </c>
      <c r="I8">
        <f>'NIST_Framework_Metric Q1'!C26</f>
        <v>3</v>
      </c>
      <c r="J8">
        <f>'NIST_Framework_Metric Q2'!C26</f>
        <v>2</v>
      </c>
      <c r="K8">
        <v>0</v>
      </c>
      <c r="L8">
        <v>0</v>
      </c>
      <c r="M8">
        <v>3</v>
      </c>
    </row>
    <row r="9" spans="1:13">
      <c r="A9" s="87" t="s">
        <v>137</v>
      </c>
      <c r="B9" s="87" t="s">
        <v>388</v>
      </c>
      <c r="C9" s="87" t="s">
        <v>389</v>
      </c>
      <c r="D9" s="87" t="s">
        <v>390</v>
      </c>
      <c r="E9" s="87" t="s">
        <v>391</v>
      </c>
      <c r="F9" s="5"/>
      <c r="H9" s="79" t="s">
        <v>369</v>
      </c>
      <c r="I9">
        <f>'NIST_Framework_Metric Q1'!C31</f>
        <v>2</v>
      </c>
      <c r="J9">
        <f>'NIST_Framework_Metric Q2'!C31</f>
        <v>2</v>
      </c>
      <c r="K9">
        <v>0</v>
      </c>
      <c r="L9">
        <v>0</v>
      </c>
      <c r="M9">
        <v>3</v>
      </c>
    </row>
    <row r="10" spans="1:13">
      <c r="A10" s="11" t="s">
        <v>136</v>
      </c>
      <c r="B10">
        <f>'NIST_Framework_Metric Q1'!A99</f>
        <v>2</v>
      </c>
      <c r="C10">
        <f>'NIST_Framework_Metric Q2'!A99</f>
        <v>1</v>
      </c>
      <c r="F10" s="5">
        <v>2</v>
      </c>
      <c r="G10">
        <v>0</v>
      </c>
      <c r="H10" s="79" t="s">
        <v>370</v>
      </c>
      <c r="I10">
        <f>'NIST_Framework_Metric Q1'!C36</f>
        <v>1</v>
      </c>
      <c r="J10">
        <f>'NIST_Framework_Metric Q2'!C36</f>
        <v>1</v>
      </c>
      <c r="K10">
        <v>0</v>
      </c>
      <c r="L10">
        <v>0</v>
      </c>
      <c r="M10">
        <v>3</v>
      </c>
    </row>
    <row r="11" spans="1:13">
      <c r="H11" s="79" t="s">
        <v>371</v>
      </c>
      <c r="I11">
        <f>'NIST_Framework_Metric Q1'!C43</f>
        <v>1</v>
      </c>
      <c r="J11">
        <f>'NIST_Framework_Metric Q2'!C43</f>
        <v>1</v>
      </c>
      <c r="K11">
        <v>0</v>
      </c>
      <c r="L11">
        <v>0</v>
      </c>
      <c r="M11">
        <v>2</v>
      </c>
    </row>
    <row r="12" spans="1:13">
      <c r="A12" s="87" t="s">
        <v>137</v>
      </c>
      <c r="B12" s="87" t="s">
        <v>383</v>
      </c>
      <c r="C12" s="87" t="s">
        <v>384</v>
      </c>
      <c r="D12" s="87" t="s">
        <v>385</v>
      </c>
      <c r="E12" s="87" t="s">
        <v>386</v>
      </c>
      <c r="F12" s="87" t="s">
        <v>138</v>
      </c>
      <c r="H12" s="79" t="s">
        <v>372</v>
      </c>
      <c r="I12">
        <f>'NIST_Framework_Metric Q1'!C55</f>
        <v>1</v>
      </c>
      <c r="J12">
        <f>'NIST_Framework_Metric Q2'!C55</f>
        <v>1</v>
      </c>
      <c r="K12">
        <v>0</v>
      </c>
      <c r="L12">
        <v>0</v>
      </c>
      <c r="M12">
        <v>2</v>
      </c>
    </row>
    <row r="13" spans="1:13">
      <c r="A13" s="8" t="s">
        <v>132</v>
      </c>
      <c r="B13">
        <f>B2</f>
        <v>1</v>
      </c>
      <c r="C13">
        <f>C2</f>
        <v>2</v>
      </c>
      <c r="D13">
        <f>D2</f>
        <v>0</v>
      </c>
      <c r="E13">
        <f>E2</f>
        <v>0</v>
      </c>
      <c r="F13">
        <f>F2</f>
        <v>3</v>
      </c>
      <c r="H13" s="79" t="s">
        <v>373</v>
      </c>
      <c r="I13">
        <f>'NIST_Framework_Metric Q1'!C57</f>
        <v>1</v>
      </c>
      <c r="J13">
        <f>'NIST_Framework_Metric Q2'!C57</f>
        <v>1</v>
      </c>
      <c r="K13">
        <v>0</v>
      </c>
      <c r="L13">
        <v>0</v>
      </c>
      <c r="M13">
        <v>2</v>
      </c>
    </row>
    <row r="14" spans="1:13">
      <c r="A14" s="9" t="s">
        <v>133</v>
      </c>
      <c r="B14">
        <f>B4</f>
        <v>2</v>
      </c>
      <c r="C14">
        <f>C4</f>
        <v>1</v>
      </c>
      <c r="D14">
        <f>D4</f>
        <v>0</v>
      </c>
      <c r="E14">
        <f>E4</f>
        <v>0</v>
      </c>
      <c r="F14">
        <f>F4</f>
        <v>2</v>
      </c>
      <c r="H14" s="7" t="s">
        <v>134</v>
      </c>
      <c r="I14" t="s">
        <v>387</v>
      </c>
      <c r="J14" t="s">
        <v>384</v>
      </c>
      <c r="K14" t="s">
        <v>385</v>
      </c>
      <c r="L14" t="s">
        <v>386</v>
      </c>
    </row>
    <row r="15" spans="1:13">
      <c r="A15" s="7" t="s">
        <v>134</v>
      </c>
      <c r="B15">
        <f>B6</f>
        <v>1</v>
      </c>
      <c r="C15">
        <f>C6</f>
        <v>2</v>
      </c>
      <c r="D15">
        <f>D6</f>
        <v>0</v>
      </c>
      <c r="E15">
        <f>E6</f>
        <v>0</v>
      </c>
      <c r="F15">
        <f>F6</f>
        <v>3</v>
      </c>
      <c r="H15" s="79" t="s">
        <v>374</v>
      </c>
      <c r="I15">
        <f>'NIST_Framework_Metric Q1'!C61</f>
        <v>1</v>
      </c>
      <c r="J15">
        <f>'NIST_Framework_Metric Q2'!C61</f>
        <v>2</v>
      </c>
      <c r="K15">
        <v>0</v>
      </c>
      <c r="L15">
        <v>0</v>
      </c>
      <c r="M15">
        <v>3</v>
      </c>
    </row>
    <row r="16" spans="1:13">
      <c r="A16" s="10" t="s">
        <v>135</v>
      </c>
      <c r="B16">
        <f>B8</f>
        <v>1</v>
      </c>
      <c r="C16">
        <f>C8</f>
        <v>1</v>
      </c>
      <c r="D16">
        <f>D8</f>
        <v>0</v>
      </c>
      <c r="E16">
        <f>E8</f>
        <v>0</v>
      </c>
      <c r="F16">
        <f>F8</f>
        <v>2</v>
      </c>
      <c r="H16" s="79" t="s">
        <v>375</v>
      </c>
      <c r="I16">
        <f>'NIST_Framework_Metric Q1'!C66</f>
        <v>1</v>
      </c>
      <c r="J16">
        <f>'NIST_Framework_Metric Q2'!C66</f>
        <v>2</v>
      </c>
      <c r="K16">
        <v>0</v>
      </c>
      <c r="L16">
        <v>0</v>
      </c>
      <c r="M16">
        <v>3</v>
      </c>
    </row>
    <row r="17" spans="1:13">
      <c r="A17" s="11" t="s">
        <v>136</v>
      </c>
      <c r="B17">
        <f>B10</f>
        <v>2</v>
      </c>
      <c r="C17">
        <f>C10</f>
        <v>1</v>
      </c>
      <c r="D17">
        <f>D10</f>
        <v>0</v>
      </c>
      <c r="E17">
        <f>E10</f>
        <v>0</v>
      </c>
      <c r="F17">
        <f>F10</f>
        <v>2</v>
      </c>
      <c r="H17" s="79" t="s">
        <v>376</v>
      </c>
      <c r="I17">
        <f>'NIST_Framework_Metric Q1'!C66</f>
        <v>1</v>
      </c>
      <c r="J17">
        <f>'NIST_Framework_Metric Q2'!C74</f>
        <v>2</v>
      </c>
      <c r="K17">
        <v>0</v>
      </c>
      <c r="L17">
        <v>0</v>
      </c>
      <c r="M17">
        <v>3</v>
      </c>
    </row>
    <row r="18" spans="1:13">
      <c r="H18" s="10" t="s">
        <v>135</v>
      </c>
      <c r="I18" t="s">
        <v>387</v>
      </c>
      <c r="J18" t="s">
        <v>384</v>
      </c>
      <c r="K18" t="s">
        <v>385</v>
      </c>
      <c r="L18" t="s">
        <v>386</v>
      </c>
    </row>
    <row r="19" spans="1:13">
      <c r="H19" s="79" t="s">
        <v>377</v>
      </c>
      <c r="I19">
        <f>'NIST_Framework_Metric Q1'!C74</f>
        <v>2</v>
      </c>
      <c r="J19">
        <f>'NIST_Framework_Metric Q2'!C79</f>
        <v>1</v>
      </c>
      <c r="K19">
        <v>0</v>
      </c>
      <c r="L19">
        <v>0</v>
      </c>
      <c r="M19">
        <v>3</v>
      </c>
    </row>
    <row r="20" spans="1:13">
      <c r="H20" s="79" t="s">
        <v>378</v>
      </c>
      <c r="I20">
        <f>'NIST_Framework_Metric Q1'!C79</f>
        <v>2</v>
      </c>
      <c r="J20">
        <f>'NIST_Framework_Metric Q2'!C80</f>
        <v>1</v>
      </c>
      <c r="K20">
        <v>0</v>
      </c>
      <c r="L20">
        <v>0</v>
      </c>
      <c r="M20">
        <v>2</v>
      </c>
    </row>
    <row r="21" spans="1:13">
      <c r="H21" s="79" t="s">
        <v>379</v>
      </c>
      <c r="I21">
        <f>'NIST_Framework_Metric Q1'!C80</f>
        <v>1</v>
      </c>
      <c r="J21">
        <f>'NIST_Framework_Metric Q2'!C85</f>
        <v>1</v>
      </c>
      <c r="K21">
        <v>0</v>
      </c>
      <c r="L21">
        <v>0</v>
      </c>
      <c r="M21">
        <v>2</v>
      </c>
    </row>
    <row r="22" spans="1:13">
      <c r="H22" s="79" t="s">
        <v>380</v>
      </c>
      <c r="I22">
        <f>'NIST_Framework_Metric Q1'!C85</f>
        <v>2</v>
      </c>
      <c r="J22">
        <f>'NIST_Framework_Metric Q2'!C89</f>
        <v>1</v>
      </c>
      <c r="K22">
        <v>0</v>
      </c>
      <c r="L22">
        <v>0</v>
      </c>
      <c r="M22">
        <v>2</v>
      </c>
    </row>
    <row r="23" spans="1:13">
      <c r="H23" s="79" t="s">
        <v>381</v>
      </c>
      <c r="I23">
        <f>'NIST_Framework_Metric Q1'!C92</f>
        <v>2</v>
      </c>
      <c r="J23">
        <f>'NIST_Framework_Metric Q2'!C92</f>
        <v>1</v>
      </c>
      <c r="K23">
        <v>0</v>
      </c>
      <c r="L23">
        <v>0</v>
      </c>
      <c r="M23">
        <v>2</v>
      </c>
    </row>
    <row r="24" spans="1:13">
      <c r="H24" s="11" t="s">
        <v>136</v>
      </c>
      <c r="I24" t="s">
        <v>387</v>
      </c>
      <c r="J24" t="s">
        <v>384</v>
      </c>
      <c r="K24" t="s">
        <v>385</v>
      </c>
      <c r="L24" t="s">
        <v>386</v>
      </c>
    </row>
    <row r="25" spans="1:13">
      <c r="H25" s="79" t="s">
        <v>382</v>
      </c>
      <c r="I25">
        <f>'NIST_Framework_Metric Q1'!C94</f>
        <v>2</v>
      </c>
      <c r="J25">
        <f>'NIST_Framework_Metric Q2'!C94</f>
        <v>1</v>
      </c>
      <c r="K25">
        <v>0</v>
      </c>
      <c r="L25">
        <v>0</v>
      </c>
      <c r="M25">
        <v>2</v>
      </c>
    </row>
    <row r="26" spans="1:13">
      <c r="H26" s="79" t="s">
        <v>381</v>
      </c>
      <c r="I26">
        <f>'NIST_Framework_Metric Q1'!C95</f>
        <v>1</v>
      </c>
      <c r="J26">
        <f>'NIST_Framework_Metric Q2'!C95</f>
        <v>1</v>
      </c>
      <c r="K26">
        <v>0</v>
      </c>
      <c r="L26">
        <v>0</v>
      </c>
      <c r="M26">
        <v>2</v>
      </c>
    </row>
    <row r="27" spans="1:13">
      <c r="H27" s="79" t="s">
        <v>378</v>
      </c>
      <c r="I27">
        <f>'NIST_Framework_Metric Q1'!C97</f>
        <v>2</v>
      </c>
      <c r="J27">
        <f>'NIST_Framework_Metric Q2'!C97</f>
        <v>2</v>
      </c>
      <c r="K27">
        <v>0</v>
      </c>
      <c r="L27">
        <v>0</v>
      </c>
      <c r="M27">
        <v>2</v>
      </c>
    </row>
    <row r="29" spans="1:13">
      <c r="J29" s="7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9"/>
  <sheetViews>
    <sheetView topLeftCell="A85" zoomScaleNormal="100" workbookViewId="0">
      <selection activeCell="J68" sqref="J68"/>
    </sheetView>
  </sheetViews>
  <sheetFormatPr defaultRowHeight="15"/>
  <cols>
    <col min="1" max="1" width="13.5703125" style="5" bestFit="1" customWidth="1"/>
    <col min="2" max="2" width="34.28515625" style="3" customWidth="1"/>
    <col min="3" max="3" width="4.28515625" style="3" customWidth="1"/>
    <col min="4" max="4" width="63.28515625" style="3" customWidth="1"/>
    <col min="5" max="5" width="9.42578125" bestFit="1" customWidth="1"/>
  </cols>
  <sheetData>
    <row r="1" spans="1:5">
      <c r="A1" s="1" t="s">
        <v>0</v>
      </c>
      <c r="B1" s="2" t="s">
        <v>1</v>
      </c>
      <c r="C1" s="2" t="s">
        <v>130</v>
      </c>
      <c r="D1" s="4" t="s">
        <v>2</v>
      </c>
      <c r="E1" s="1" t="s">
        <v>394</v>
      </c>
    </row>
    <row r="2" spans="1:5" ht="25.5">
      <c r="A2" s="100" t="s">
        <v>3</v>
      </c>
      <c r="B2" s="94" t="s">
        <v>9</v>
      </c>
      <c r="C2" s="104">
        <f xml:space="preserve"> FLOOR(AVERAGE(E2:E7),1)</f>
        <v>3</v>
      </c>
      <c r="D2" s="17" t="s">
        <v>31</v>
      </c>
      <c r="E2" s="12">
        <v>3</v>
      </c>
    </row>
    <row r="3" spans="1:5" ht="25.5">
      <c r="A3" s="101"/>
      <c r="B3" s="95"/>
      <c r="C3" s="104"/>
      <c r="D3" s="17" t="s">
        <v>32</v>
      </c>
      <c r="E3" s="12">
        <v>3</v>
      </c>
    </row>
    <row r="4" spans="1:5">
      <c r="A4" s="101"/>
      <c r="B4" s="95"/>
      <c r="C4" s="104"/>
      <c r="D4" s="17" t="s">
        <v>33</v>
      </c>
      <c r="E4" s="12">
        <v>3</v>
      </c>
    </row>
    <row r="5" spans="1:5">
      <c r="A5" s="101"/>
      <c r="B5" s="95"/>
      <c r="C5" s="104"/>
      <c r="D5" s="17" t="s">
        <v>34</v>
      </c>
      <c r="E5" s="12">
        <v>3</v>
      </c>
    </row>
    <row r="6" spans="1:5" ht="25.5">
      <c r="A6" s="101"/>
      <c r="B6" s="95"/>
      <c r="C6" s="104"/>
      <c r="D6" s="17" t="s">
        <v>35</v>
      </c>
      <c r="E6" s="12">
        <v>3</v>
      </c>
    </row>
    <row r="7" spans="1:5" ht="38.25">
      <c r="A7" s="101"/>
      <c r="B7" s="95"/>
      <c r="C7" s="104"/>
      <c r="D7" s="17" t="s">
        <v>36</v>
      </c>
      <c r="E7" s="12">
        <v>3</v>
      </c>
    </row>
    <row r="8" spans="1:5" ht="26.1" customHeight="1">
      <c r="A8" s="101"/>
      <c r="B8" s="90" t="s">
        <v>10</v>
      </c>
      <c r="C8" s="102">
        <f>FLOOR(AVERAGE(E8:E12),1)</f>
        <v>3</v>
      </c>
      <c r="D8" s="19" t="s">
        <v>37</v>
      </c>
      <c r="E8" s="13">
        <v>3</v>
      </c>
    </row>
    <row r="9" spans="1:5" ht="26.1" customHeight="1">
      <c r="A9" s="101"/>
      <c r="B9" s="91"/>
      <c r="C9" s="102"/>
      <c r="D9" s="19" t="s">
        <v>38</v>
      </c>
      <c r="E9" s="13">
        <v>3</v>
      </c>
    </row>
    <row r="10" spans="1:5" ht="26.1" customHeight="1">
      <c r="A10" s="101"/>
      <c r="B10" s="91"/>
      <c r="C10" s="102"/>
      <c r="D10" s="19" t="s">
        <v>39</v>
      </c>
      <c r="E10" s="13">
        <v>3</v>
      </c>
    </row>
    <row r="11" spans="1:5" ht="26.1" customHeight="1">
      <c r="A11" s="101"/>
      <c r="B11" s="91"/>
      <c r="C11" s="102"/>
      <c r="D11" s="19" t="s">
        <v>40</v>
      </c>
      <c r="E11" s="13">
        <v>3</v>
      </c>
    </row>
    <row r="12" spans="1:5" ht="26.1" customHeight="1">
      <c r="A12" s="101"/>
      <c r="B12" s="91"/>
      <c r="C12" s="102"/>
      <c r="D12" s="19" t="s">
        <v>41</v>
      </c>
      <c r="E12" s="13">
        <v>3</v>
      </c>
    </row>
    <row r="13" spans="1:5" ht="15.95" customHeight="1">
      <c r="A13" s="101"/>
      <c r="B13" s="94" t="s">
        <v>11</v>
      </c>
      <c r="C13" s="104">
        <f>FLOOR(AVERAGE(E13:E16),1)</f>
        <v>3</v>
      </c>
      <c r="D13" s="17" t="s">
        <v>42</v>
      </c>
      <c r="E13" s="12">
        <v>3</v>
      </c>
    </row>
    <row r="14" spans="1:5" ht="26.1" customHeight="1">
      <c r="A14" s="101"/>
      <c r="B14" s="95"/>
      <c r="C14" s="104"/>
      <c r="D14" s="17" t="s">
        <v>43</v>
      </c>
      <c r="E14" s="12">
        <v>3</v>
      </c>
    </row>
    <row r="15" spans="1:5" ht="26.1" customHeight="1">
      <c r="A15" s="101"/>
      <c r="B15" s="95"/>
      <c r="C15" s="104"/>
      <c r="D15" s="20" t="s">
        <v>44</v>
      </c>
      <c r="E15" s="12">
        <v>3</v>
      </c>
    </row>
    <row r="16" spans="1:5" ht="26.1" customHeight="1">
      <c r="A16" s="101"/>
      <c r="B16" s="95"/>
      <c r="C16" s="104"/>
      <c r="D16" s="17" t="s">
        <v>45</v>
      </c>
      <c r="E16" s="12">
        <v>3</v>
      </c>
    </row>
    <row r="17" spans="1:5">
      <c r="A17" s="101"/>
      <c r="B17" s="90" t="s">
        <v>12</v>
      </c>
      <c r="C17" s="102">
        <f>FLOOR(AVERAGE(E17:E22),1)</f>
        <v>3</v>
      </c>
      <c r="D17" s="19" t="s">
        <v>46</v>
      </c>
      <c r="E17" s="13">
        <v>3</v>
      </c>
    </row>
    <row r="18" spans="1:5" ht="21.75" customHeight="1">
      <c r="A18" s="101"/>
      <c r="B18" s="91"/>
      <c r="C18" s="102"/>
      <c r="D18" s="19" t="s">
        <v>47</v>
      </c>
      <c r="E18" s="13">
        <v>3</v>
      </c>
    </row>
    <row r="19" spans="1:5" ht="26.25" customHeight="1">
      <c r="A19" s="101"/>
      <c r="B19" s="91"/>
      <c r="C19" s="102"/>
      <c r="D19" s="19" t="s">
        <v>48</v>
      </c>
      <c r="E19" s="13">
        <v>3</v>
      </c>
    </row>
    <row r="20" spans="1:5">
      <c r="A20" s="101"/>
      <c r="B20" s="91"/>
      <c r="C20" s="102"/>
      <c r="D20" s="19" t="s">
        <v>49</v>
      </c>
      <c r="E20" s="13">
        <v>3</v>
      </c>
    </row>
    <row r="21" spans="1:5" ht="25.5">
      <c r="A21" s="101"/>
      <c r="B21" s="91"/>
      <c r="C21" s="102"/>
      <c r="D21" s="19" t="s">
        <v>50</v>
      </c>
      <c r="E21" s="13">
        <v>3</v>
      </c>
    </row>
    <row r="22" spans="1:5">
      <c r="A22" s="101"/>
      <c r="B22" s="91"/>
      <c r="C22" s="102"/>
      <c r="D22" s="19" t="s">
        <v>51</v>
      </c>
      <c r="E22" s="13">
        <v>3</v>
      </c>
    </row>
    <row r="23" spans="1:5" ht="25.5">
      <c r="A23" s="101"/>
      <c r="B23" s="94" t="s">
        <v>13</v>
      </c>
      <c r="C23" s="104">
        <f>FLOOR(AVERAGE(E23:E25),1)</f>
        <v>3</v>
      </c>
      <c r="D23" s="17" t="s">
        <v>52</v>
      </c>
      <c r="E23" s="12">
        <v>3</v>
      </c>
    </row>
    <row r="24" spans="1:5">
      <c r="A24" s="43" t="s">
        <v>131</v>
      </c>
      <c r="B24" s="95"/>
      <c r="C24" s="104"/>
      <c r="D24" s="17" t="s">
        <v>53</v>
      </c>
      <c r="E24" s="12">
        <v>3</v>
      </c>
    </row>
    <row r="25" spans="1:5" ht="38.25" customHeight="1">
      <c r="A25" s="44">
        <f>FLOOR(AVERAGE(E2:E25),1)</f>
        <v>3</v>
      </c>
      <c r="B25" s="95"/>
      <c r="C25" s="104"/>
      <c r="D25" s="17" t="s">
        <v>54</v>
      </c>
      <c r="E25" s="12">
        <v>3</v>
      </c>
    </row>
    <row r="26" spans="1:5" ht="25.5">
      <c r="A26" s="106" t="s">
        <v>4</v>
      </c>
      <c r="B26" s="90" t="s">
        <v>14</v>
      </c>
      <c r="C26" s="102">
        <f>FLOOR(AVERAGE(E26:E30),1)</f>
        <v>3</v>
      </c>
      <c r="D26" s="19" t="s">
        <v>55</v>
      </c>
      <c r="E26" s="13">
        <v>3</v>
      </c>
    </row>
    <row r="27" spans="1:5">
      <c r="A27" s="107"/>
      <c r="B27" s="91"/>
      <c r="C27" s="102"/>
      <c r="D27" s="19" t="s">
        <v>56</v>
      </c>
      <c r="E27" s="13">
        <v>3</v>
      </c>
    </row>
    <row r="28" spans="1:5">
      <c r="A28" s="107"/>
      <c r="B28" s="91"/>
      <c r="C28" s="102"/>
      <c r="D28" s="19" t="s">
        <v>57</v>
      </c>
      <c r="E28" s="13">
        <v>3</v>
      </c>
    </row>
    <row r="29" spans="1:5" ht="25.5">
      <c r="A29" s="107"/>
      <c r="B29" s="91"/>
      <c r="C29" s="102"/>
      <c r="D29" s="19" t="s">
        <v>58</v>
      </c>
      <c r="E29" s="13">
        <v>3</v>
      </c>
    </row>
    <row r="30" spans="1:5" ht="25.5">
      <c r="A30" s="107"/>
      <c r="B30" s="91"/>
      <c r="C30" s="102"/>
      <c r="D30" s="19" t="s">
        <v>59</v>
      </c>
      <c r="E30" s="13">
        <v>3</v>
      </c>
    </row>
    <row r="31" spans="1:5" ht="21.95" customHeight="1">
      <c r="A31" s="107"/>
      <c r="B31" s="92" t="s">
        <v>15</v>
      </c>
      <c r="C31" s="103">
        <f>FLOOR(AVERAGE(E31:E35),1)</f>
        <v>3</v>
      </c>
      <c r="D31" s="21" t="s">
        <v>60</v>
      </c>
      <c r="E31" s="30">
        <v>3</v>
      </c>
    </row>
    <row r="32" spans="1:5" ht="21.95" customHeight="1">
      <c r="A32" s="107"/>
      <c r="B32" s="92"/>
      <c r="C32" s="103"/>
      <c r="D32" s="21" t="s">
        <v>61</v>
      </c>
      <c r="E32" s="30">
        <v>3</v>
      </c>
    </row>
    <row r="33" spans="1:5" ht="26.1" customHeight="1">
      <c r="A33" s="107"/>
      <c r="B33" s="92"/>
      <c r="C33" s="103"/>
      <c r="D33" s="21" t="s">
        <v>62</v>
      </c>
      <c r="E33" s="30">
        <v>3</v>
      </c>
    </row>
    <row r="34" spans="1:5" ht="21.95" customHeight="1">
      <c r="A34" s="107"/>
      <c r="B34" s="92"/>
      <c r="C34" s="103"/>
      <c r="D34" s="21" t="s">
        <v>63</v>
      </c>
      <c r="E34" s="30">
        <v>3</v>
      </c>
    </row>
    <row r="35" spans="1:5" ht="26.1" customHeight="1">
      <c r="A35" s="107"/>
      <c r="B35" s="92"/>
      <c r="C35" s="103"/>
      <c r="D35" s="21" t="s">
        <v>64</v>
      </c>
      <c r="E35" s="30">
        <v>3</v>
      </c>
    </row>
    <row r="36" spans="1:5">
      <c r="A36" s="107"/>
      <c r="B36" s="90" t="s">
        <v>16</v>
      </c>
      <c r="C36" s="102">
        <f>FLOOR(AVERAGE(E36:E41),1)</f>
        <v>3</v>
      </c>
      <c r="D36" s="19" t="s">
        <v>65</v>
      </c>
      <c r="E36" s="13">
        <v>3</v>
      </c>
    </row>
    <row r="37" spans="1:5">
      <c r="A37" s="107"/>
      <c r="B37" s="91"/>
      <c r="C37" s="102"/>
      <c r="D37" s="19" t="s">
        <v>66</v>
      </c>
      <c r="E37" s="13">
        <v>3</v>
      </c>
    </row>
    <row r="38" spans="1:5" ht="25.5">
      <c r="A38" s="107"/>
      <c r="B38" s="91"/>
      <c r="C38" s="102"/>
      <c r="D38" s="19" t="s">
        <v>67</v>
      </c>
      <c r="E38" s="13">
        <v>3</v>
      </c>
    </row>
    <row r="39" spans="1:5">
      <c r="A39" s="107"/>
      <c r="B39" s="91"/>
      <c r="C39" s="102"/>
      <c r="D39" s="19" t="s">
        <v>68</v>
      </c>
      <c r="E39" s="13">
        <v>3</v>
      </c>
    </row>
    <row r="40" spans="1:5">
      <c r="A40" s="107"/>
      <c r="B40" s="91"/>
      <c r="C40" s="102"/>
      <c r="D40" s="19" t="s">
        <v>69</v>
      </c>
      <c r="E40" s="13">
        <v>3</v>
      </c>
    </row>
    <row r="41" spans="1:5" ht="25.5">
      <c r="A41" s="107"/>
      <c r="B41" s="91"/>
      <c r="C41" s="102"/>
      <c r="D41" s="19" t="s">
        <v>70</v>
      </c>
      <c r="E41" s="13">
        <v>3</v>
      </c>
    </row>
    <row r="42" spans="1:5" ht="25.5">
      <c r="A42" s="107"/>
      <c r="B42" s="91"/>
      <c r="C42" s="102"/>
      <c r="D42" s="19" t="s">
        <v>71</v>
      </c>
      <c r="E42" s="13">
        <v>3</v>
      </c>
    </row>
    <row r="43" spans="1:5" ht="25.5">
      <c r="A43" s="107"/>
      <c r="B43" s="92" t="s">
        <v>17</v>
      </c>
      <c r="C43" s="103">
        <f>FLOOR(AVERAGE(E43:E54),1)</f>
        <v>2</v>
      </c>
      <c r="D43" s="21" t="s">
        <v>72</v>
      </c>
      <c r="E43" s="30">
        <v>2</v>
      </c>
    </row>
    <row r="44" spans="1:5">
      <c r="A44" s="107"/>
      <c r="B44" s="93"/>
      <c r="C44" s="103"/>
      <c r="D44" s="21" t="s">
        <v>73</v>
      </c>
      <c r="E44" s="30">
        <v>2</v>
      </c>
    </row>
    <row r="45" spans="1:5">
      <c r="A45" s="107"/>
      <c r="B45" s="93"/>
      <c r="C45" s="103"/>
      <c r="D45" s="21" t="s">
        <v>74</v>
      </c>
      <c r="E45" s="30">
        <v>2</v>
      </c>
    </row>
    <row r="46" spans="1:5" ht="25.5">
      <c r="A46" s="107"/>
      <c r="B46" s="93"/>
      <c r="C46" s="103"/>
      <c r="D46" s="21" t="s">
        <v>75</v>
      </c>
      <c r="E46" s="30">
        <v>2</v>
      </c>
    </row>
    <row r="47" spans="1:5" ht="26.1" customHeight="1">
      <c r="A47" s="107"/>
      <c r="B47" s="93"/>
      <c r="C47" s="103"/>
      <c r="D47" s="21" t="s">
        <v>76</v>
      </c>
      <c r="E47" s="30">
        <v>2</v>
      </c>
    </row>
    <row r="48" spans="1:5">
      <c r="A48" s="107"/>
      <c r="B48" s="93"/>
      <c r="C48" s="103"/>
      <c r="D48" s="21" t="s">
        <v>77</v>
      </c>
      <c r="E48" s="30">
        <v>2</v>
      </c>
    </row>
    <row r="49" spans="1:5">
      <c r="A49" s="107"/>
      <c r="B49" s="93"/>
      <c r="C49" s="103"/>
      <c r="D49" s="21" t="s">
        <v>78</v>
      </c>
      <c r="E49" s="30">
        <v>2</v>
      </c>
    </row>
    <row r="50" spans="1:5" ht="25.5">
      <c r="A50" s="107"/>
      <c r="B50" s="93"/>
      <c r="C50" s="103"/>
      <c r="D50" s="21" t="s">
        <v>79</v>
      </c>
      <c r="E50" s="30">
        <v>2</v>
      </c>
    </row>
    <row r="51" spans="1:5" ht="38.25">
      <c r="A51" s="107"/>
      <c r="B51" s="93"/>
      <c r="C51" s="103"/>
      <c r="D51" s="21" t="s">
        <v>80</v>
      </c>
      <c r="E51" s="30">
        <v>2</v>
      </c>
    </row>
    <row r="52" spans="1:5">
      <c r="A52" s="107"/>
      <c r="B52" s="93"/>
      <c r="C52" s="103"/>
      <c r="D52" s="21" t="s">
        <v>81</v>
      </c>
      <c r="E52" s="30">
        <v>2</v>
      </c>
    </row>
    <row r="53" spans="1:5" ht="25.5">
      <c r="A53" s="107"/>
      <c r="B53" s="93"/>
      <c r="C53" s="103"/>
      <c r="D53" s="21" t="s">
        <v>82</v>
      </c>
      <c r="E53" s="30">
        <v>2</v>
      </c>
    </row>
    <row r="54" spans="1:5">
      <c r="A54" s="107"/>
      <c r="B54" s="93"/>
      <c r="C54" s="103"/>
      <c r="D54" s="21" t="s">
        <v>83</v>
      </c>
      <c r="E54" s="30">
        <v>2</v>
      </c>
    </row>
    <row r="55" spans="1:5" ht="35.1" customHeight="1">
      <c r="A55" s="107"/>
      <c r="B55" s="90" t="s">
        <v>18</v>
      </c>
      <c r="C55" s="105">
        <f>FLOOR(AVERAGE(E55:E56),1)</f>
        <v>2</v>
      </c>
      <c r="D55" s="19" t="s">
        <v>84</v>
      </c>
      <c r="E55" s="13">
        <v>2</v>
      </c>
    </row>
    <row r="56" spans="1:5" ht="35.1" customHeight="1">
      <c r="A56" s="107"/>
      <c r="B56" s="91"/>
      <c r="C56" s="105"/>
      <c r="D56" s="19" t="s">
        <v>85</v>
      </c>
      <c r="E56" s="13">
        <v>2</v>
      </c>
    </row>
    <row r="57" spans="1:5" ht="26.1" customHeight="1">
      <c r="A57" s="107"/>
      <c r="B57" s="92" t="s">
        <v>19</v>
      </c>
      <c r="C57" s="103">
        <f>FLOOR(AVERAGE(E57:E60),1)</f>
        <v>2</v>
      </c>
      <c r="D57" s="21" t="s">
        <v>86</v>
      </c>
      <c r="E57" s="30">
        <v>2</v>
      </c>
    </row>
    <row r="58" spans="1:5" ht="26.1" customHeight="1">
      <c r="A58" s="67" t="s">
        <v>131</v>
      </c>
      <c r="B58" s="93"/>
      <c r="C58" s="103"/>
      <c r="D58" s="21" t="s">
        <v>87</v>
      </c>
      <c r="E58" s="30">
        <v>2</v>
      </c>
    </row>
    <row r="59" spans="1:5" ht="26.1" customHeight="1">
      <c r="A59" s="67">
        <f>FLOOR(AVERAGE(E26:E60),1)</f>
        <v>2</v>
      </c>
      <c r="B59" s="93"/>
      <c r="C59" s="103"/>
      <c r="D59" s="21" t="s">
        <v>88</v>
      </c>
      <c r="E59" s="30">
        <v>2</v>
      </c>
    </row>
    <row r="60" spans="1:5" ht="26.1" customHeight="1">
      <c r="A60" s="42"/>
      <c r="B60" s="93"/>
      <c r="C60" s="103"/>
      <c r="D60" s="21" t="s">
        <v>89</v>
      </c>
      <c r="E60" s="30">
        <v>2</v>
      </c>
    </row>
    <row r="61" spans="1:5" ht="25.5">
      <c r="A61" s="108" t="s">
        <v>5</v>
      </c>
      <c r="B61" s="90" t="s">
        <v>20</v>
      </c>
      <c r="C61" s="102">
        <f>FLOOR(AVERAGE(E61:E65),1)</f>
        <v>3</v>
      </c>
      <c r="D61" s="19" t="s">
        <v>90</v>
      </c>
      <c r="E61" s="13">
        <v>3</v>
      </c>
    </row>
    <row r="62" spans="1:5" ht="25.5">
      <c r="A62" s="109"/>
      <c r="B62" s="91"/>
      <c r="C62" s="102"/>
      <c r="D62" s="19" t="s">
        <v>91</v>
      </c>
      <c r="E62" s="13">
        <v>3</v>
      </c>
    </row>
    <row r="63" spans="1:5" ht="25.5">
      <c r="A63" s="109"/>
      <c r="B63" s="91"/>
      <c r="C63" s="102"/>
      <c r="D63" s="19" t="s">
        <v>92</v>
      </c>
      <c r="E63" s="13">
        <v>3</v>
      </c>
    </row>
    <row r="64" spans="1:5">
      <c r="A64" s="109"/>
      <c r="B64" s="91"/>
      <c r="C64" s="102"/>
      <c r="D64" s="19" t="s">
        <v>93</v>
      </c>
      <c r="E64" s="13">
        <v>3</v>
      </c>
    </row>
    <row r="65" spans="1:5">
      <c r="A65" s="109"/>
      <c r="B65" s="91"/>
      <c r="C65" s="102"/>
      <c r="D65" s="19" t="s">
        <v>94</v>
      </c>
      <c r="E65" s="13">
        <v>3</v>
      </c>
    </row>
    <row r="66" spans="1:5">
      <c r="A66" s="109"/>
      <c r="B66" s="96" t="s">
        <v>21</v>
      </c>
      <c r="C66" s="116">
        <f>FLOOR(AVERAGE(E66:E73),1)</f>
        <v>3</v>
      </c>
      <c r="D66" s="23" t="s">
        <v>95</v>
      </c>
      <c r="E66" s="31">
        <v>3</v>
      </c>
    </row>
    <row r="67" spans="1:5" ht="25.5">
      <c r="A67" s="109"/>
      <c r="B67" s="97"/>
      <c r="C67" s="116"/>
      <c r="D67" s="23" t="s">
        <v>96</v>
      </c>
      <c r="E67" s="31">
        <v>3</v>
      </c>
    </row>
    <row r="68" spans="1:5" ht="25.5">
      <c r="A68" s="109"/>
      <c r="B68" s="97"/>
      <c r="C68" s="116"/>
      <c r="D68" s="23" t="s">
        <v>97</v>
      </c>
      <c r="E68" s="31">
        <v>3</v>
      </c>
    </row>
    <row r="69" spans="1:5">
      <c r="A69" s="109"/>
      <c r="B69" s="97"/>
      <c r="C69" s="116"/>
      <c r="D69" s="23" t="s">
        <v>98</v>
      </c>
      <c r="E69" s="31">
        <v>3</v>
      </c>
    </row>
    <row r="70" spans="1:5">
      <c r="A70" s="109"/>
      <c r="B70" s="97"/>
      <c r="C70" s="116"/>
      <c r="D70" s="23" t="s">
        <v>99</v>
      </c>
      <c r="E70" s="31">
        <v>3</v>
      </c>
    </row>
    <row r="71" spans="1:5" ht="25.5">
      <c r="A71" s="109"/>
      <c r="B71" s="97"/>
      <c r="C71" s="116"/>
      <c r="D71" s="23" t="s">
        <v>100</v>
      </c>
      <c r="E71" s="31">
        <v>3</v>
      </c>
    </row>
    <row r="72" spans="1:5" ht="25.5">
      <c r="A72" s="109"/>
      <c r="B72" s="97"/>
      <c r="C72" s="116"/>
      <c r="D72" s="23" t="s">
        <v>101</v>
      </c>
      <c r="E72" s="31">
        <v>3</v>
      </c>
    </row>
    <row r="73" spans="1:5">
      <c r="A73" s="109"/>
      <c r="B73" s="97"/>
      <c r="C73" s="116"/>
      <c r="D73" s="23" t="s">
        <v>102</v>
      </c>
      <c r="E73" s="31">
        <v>3</v>
      </c>
    </row>
    <row r="74" spans="1:5" ht="25.5">
      <c r="A74" s="109"/>
      <c r="B74" s="90" t="s">
        <v>22</v>
      </c>
      <c r="C74" s="102">
        <f>FLOOR(AVERAGE(E74:E78),1)</f>
        <v>3</v>
      </c>
      <c r="D74" s="19" t="s">
        <v>103</v>
      </c>
      <c r="E74" s="13">
        <v>3</v>
      </c>
    </row>
    <row r="75" spans="1:5">
      <c r="A75" s="109"/>
      <c r="B75" s="91"/>
      <c r="C75" s="102"/>
      <c r="D75" s="19" t="s">
        <v>104</v>
      </c>
      <c r="E75" s="13">
        <v>3</v>
      </c>
    </row>
    <row r="76" spans="1:5">
      <c r="A76" s="68" t="s">
        <v>131</v>
      </c>
      <c r="B76" s="91"/>
      <c r="C76" s="102"/>
      <c r="D76" s="19" t="s">
        <v>105</v>
      </c>
      <c r="E76" s="13">
        <v>3</v>
      </c>
    </row>
    <row r="77" spans="1:5">
      <c r="A77" s="68">
        <f>FLOOR(AVERAGE(E61:E78),1)</f>
        <v>3</v>
      </c>
      <c r="B77" s="91"/>
      <c r="C77" s="102"/>
      <c r="D77" s="19" t="s">
        <v>106</v>
      </c>
      <c r="E77" s="13">
        <v>3</v>
      </c>
    </row>
    <row r="78" spans="1:5">
      <c r="A78" s="40"/>
      <c r="B78" s="91"/>
      <c r="C78" s="102"/>
      <c r="D78" s="19" t="s">
        <v>107</v>
      </c>
      <c r="E78" s="13">
        <v>3</v>
      </c>
    </row>
    <row r="79" spans="1:5" ht="63.75">
      <c r="A79" s="110" t="s">
        <v>6</v>
      </c>
      <c r="B79" s="65" t="s">
        <v>23</v>
      </c>
      <c r="C79" s="69">
        <f>E79</f>
        <v>3</v>
      </c>
      <c r="D79" s="25" t="s">
        <v>108</v>
      </c>
      <c r="E79" s="34">
        <v>3</v>
      </c>
    </row>
    <row r="80" spans="1:5" ht="25.5">
      <c r="A80" s="111"/>
      <c r="B80" s="90" t="s">
        <v>24</v>
      </c>
      <c r="C80" s="102">
        <f>FLOOR(AVERAGE(E80:E84),1)</f>
        <v>2</v>
      </c>
      <c r="D80" s="19" t="s">
        <v>109</v>
      </c>
      <c r="E80" s="13">
        <v>2</v>
      </c>
    </row>
    <row r="81" spans="1:5">
      <c r="A81" s="111"/>
      <c r="B81" s="91"/>
      <c r="C81" s="102"/>
      <c r="D81" s="19" t="s">
        <v>110</v>
      </c>
      <c r="E81" s="13">
        <v>2</v>
      </c>
    </row>
    <row r="82" spans="1:5">
      <c r="A82" s="111"/>
      <c r="B82" s="91"/>
      <c r="C82" s="102"/>
      <c r="D82" s="19" t="s">
        <v>111</v>
      </c>
      <c r="E82" s="13">
        <v>2</v>
      </c>
    </row>
    <row r="83" spans="1:5" ht="25.5">
      <c r="A83" s="111"/>
      <c r="B83" s="91"/>
      <c r="C83" s="102"/>
      <c r="D83" s="19" t="s">
        <v>112</v>
      </c>
      <c r="E83" s="13">
        <v>2</v>
      </c>
    </row>
    <row r="84" spans="1:5" ht="25.5">
      <c r="A84" s="111"/>
      <c r="B84" s="91"/>
      <c r="C84" s="102"/>
      <c r="D84" s="19" t="s">
        <v>113</v>
      </c>
      <c r="E84" s="13">
        <v>2</v>
      </c>
    </row>
    <row r="85" spans="1:5">
      <c r="A85" s="111"/>
      <c r="B85" s="98" t="s">
        <v>25</v>
      </c>
      <c r="C85" s="114">
        <f>FLOOR(AVERAGE(E85:E88),1)</f>
        <v>2</v>
      </c>
      <c r="D85" s="25" t="s">
        <v>114</v>
      </c>
      <c r="E85" s="34">
        <v>2</v>
      </c>
    </row>
    <row r="86" spans="1:5">
      <c r="A86" s="111"/>
      <c r="B86" s="99"/>
      <c r="C86" s="114"/>
      <c r="D86" s="25" t="s">
        <v>115</v>
      </c>
      <c r="E86" s="34">
        <v>2</v>
      </c>
    </row>
    <row r="87" spans="1:5">
      <c r="A87" s="111"/>
      <c r="B87" s="99"/>
      <c r="C87" s="114"/>
      <c r="D87" s="25" t="s">
        <v>116</v>
      </c>
      <c r="E87" s="34">
        <v>2</v>
      </c>
    </row>
    <row r="88" spans="1:5">
      <c r="A88" s="111"/>
      <c r="B88" s="99"/>
      <c r="C88" s="114"/>
      <c r="D88" s="25" t="s">
        <v>117</v>
      </c>
      <c r="E88" s="34">
        <v>2</v>
      </c>
    </row>
    <row r="89" spans="1:5" ht="20.100000000000001" customHeight="1">
      <c r="A89" s="111"/>
      <c r="B89" s="90" t="s">
        <v>26</v>
      </c>
      <c r="C89" s="102">
        <f>FLOOR(AVERAGE(E89:E91),1)</f>
        <v>2</v>
      </c>
      <c r="D89" s="19" t="s">
        <v>118</v>
      </c>
      <c r="E89" s="13">
        <v>2</v>
      </c>
    </row>
    <row r="90" spans="1:5" ht="20.100000000000001" customHeight="1">
      <c r="A90" s="111"/>
      <c r="B90" s="91"/>
      <c r="C90" s="102"/>
      <c r="D90" s="19" t="s">
        <v>119</v>
      </c>
      <c r="E90" s="13">
        <v>2</v>
      </c>
    </row>
    <row r="91" spans="1:5" ht="26.1" customHeight="1">
      <c r="A91" s="111"/>
      <c r="B91" s="91"/>
      <c r="C91" s="102"/>
      <c r="D91" s="19" t="s">
        <v>120</v>
      </c>
      <c r="E91" s="13">
        <v>2</v>
      </c>
    </row>
    <row r="92" spans="1:5" ht="32.1" customHeight="1">
      <c r="A92" s="37" t="s">
        <v>131</v>
      </c>
      <c r="B92" s="98" t="s">
        <v>27</v>
      </c>
      <c r="C92" s="114">
        <f>FLOOR(AVERAGE(E92:E93),1)</f>
        <v>2</v>
      </c>
      <c r="D92" s="25" t="s">
        <v>121</v>
      </c>
      <c r="E92" s="34">
        <v>2</v>
      </c>
    </row>
    <row r="93" spans="1:5" ht="32.1" customHeight="1">
      <c r="A93" s="38">
        <f>FLOOR(AVERAGE(E79:E93),1)</f>
        <v>2</v>
      </c>
      <c r="B93" s="99"/>
      <c r="C93" s="114"/>
      <c r="D93" s="25" t="s">
        <v>122</v>
      </c>
      <c r="E93" s="34">
        <v>2</v>
      </c>
    </row>
    <row r="94" spans="1:5" ht="63.75">
      <c r="A94" s="112" t="s">
        <v>7</v>
      </c>
      <c r="B94" s="64" t="s">
        <v>28</v>
      </c>
      <c r="C94" s="66">
        <f>E94</f>
        <v>2</v>
      </c>
      <c r="D94" s="19" t="s">
        <v>123</v>
      </c>
      <c r="E94" s="13">
        <v>2</v>
      </c>
    </row>
    <row r="95" spans="1:5" ht="24" customHeight="1">
      <c r="A95" s="113"/>
      <c r="B95" s="117" t="s">
        <v>29</v>
      </c>
      <c r="C95" s="115">
        <f>FLOOR(AVERAGE(E95:E96),1)</f>
        <v>2</v>
      </c>
      <c r="D95" s="27" t="s">
        <v>124</v>
      </c>
      <c r="E95" s="32">
        <v>2</v>
      </c>
    </row>
    <row r="96" spans="1:5" ht="27" customHeight="1">
      <c r="A96" s="113"/>
      <c r="B96" s="118"/>
      <c r="C96" s="115"/>
      <c r="D96" s="27" t="s">
        <v>125</v>
      </c>
      <c r="E96" s="32">
        <v>2</v>
      </c>
    </row>
    <row r="97" spans="1:5" ht="27.75" customHeight="1">
      <c r="A97" s="113"/>
      <c r="B97" s="90" t="s">
        <v>30</v>
      </c>
      <c r="C97" s="105">
        <f>FLOOR(AVERAGE(E97:E99),1)</f>
        <v>2</v>
      </c>
      <c r="D97" s="19" t="s">
        <v>126</v>
      </c>
      <c r="E97" s="13">
        <v>2</v>
      </c>
    </row>
    <row r="98" spans="1:5" ht="27.75" customHeight="1">
      <c r="A98" s="35" t="s">
        <v>131</v>
      </c>
      <c r="B98" s="91"/>
      <c r="C98" s="105"/>
      <c r="D98" s="19" t="s">
        <v>127</v>
      </c>
      <c r="E98" s="13">
        <v>2</v>
      </c>
    </row>
    <row r="99" spans="1:5" ht="27.75" customHeight="1">
      <c r="A99" s="36">
        <f>FLOOR(AVERAGE(E94:E99),1)</f>
        <v>2</v>
      </c>
      <c r="B99" s="91"/>
      <c r="C99" s="105"/>
      <c r="D99" s="19" t="s">
        <v>128</v>
      </c>
      <c r="E99" s="13">
        <v>2</v>
      </c>
    </row>
  </sheetData>
  <mergeCells count="45">
    <mergeCell ref="A26:A57"/>
    <mergeCell ref="B26:B30"/>
    <mergeCell ref="C26:C30"/>
    <mergeCell ref="B31:B35"/>
    <mergeCell ref="C31:C35"/>
    <mergeCell ref="B36:B42"/>
    <mergeCell ref="C36:C42"/>
    <mergeCell ref="B43:B54"/>
    <mergeCell ref="C43:C54"/>
    <mergeCell ref="B55:B56"/>
    <mergeCell ref="C55:C56"/>
    <mergeCell ref="B57:B60"/>
    <mergeCell ref="C57:C60"/>
    <mergeCell ref="A2:A23"/>
    <mergeCell ref="B2:B7"/>
    <mergeCell ref="C2:C7"/>
    <mergeCell ref="B8:B12"/>
    <mergeCell ref="C8:C12"/>
    <mergeCell ref="B13:B16"/>
    <mergeCell ref="C13:C16"/>
    <mergeCell ref="B17:B22"/>
    <mergeCell ref="C17:C22"/>
    <mergeCell ref="B23:B25"/>
    <mergeCell ref="C23:C25"/>
    <mergeCell ref="A61:A75"/>
    <mergeCell ref="B61:B65"/>
    <mergeCell ref="C61:C65"/>
    <mergeCell ref="B66:B73"/>
    <mergeCell ref="C66:C73"/>
    <mergeCell ref="B74:B78"/>
    <mergeCell ref="C74:C78"/>
    <mergeCell ref="A79:A91"/>
    <mergeCell ref="B80:B84"/>
    <mergeCell ref="C80:C84"/>
    <mergeCell ref="B85:B88"/>
    <mergeCell ref="C85:C88"/>
    <mergeCell ref="B89:B91"/>
    <mergeCell ref="C89:C91"/>
    <mergeCell ref="B92:B93"/>
    <mergeCell ref="C92:C93"/>
    <mergeCell ref="A94:A97"/>
    <mergeCell ref="B95:B96"/>
    <mergeCell ref="C95:C96"/>
    <mergeCell ref="B97:B99"/>
    <mergeCell ref="C97:C99"/>
  </mergeCells>
  <dataValidations count="1">
    <dataValidation type="whole" allowBlank="1" showInputMessage="1" showErrorMessage="1" sqref="E2:E99">
      <formula1>0</formula1>
      <formula2>4</formula2>
    </dataValidation>
  </dataValidations>
  <pageMargins left="0.25" right="0.25" top="0.75" bottom="0.75" header="0.3" footer="0.3"/>
  <pageSetup scale="65" fitToHeight="0" orientation="portrait" r:id="rId1"/>
  <headerFooter>
    <oddHeader>&amp;L&amp;"-,Bold"&amp;12ITD Cybersecurity&amp;C&amp;"-,Bold"&amp;12NIST Framework for Improving Critical Infrastructure Cybersecurity&amp;R&amp;"-,Bold"&amp;12 2014 Quartly Core</oddHeader>
    <oddFooter>&amp;C&amp;D&amp;RPage &amp;P</oddFooter>
  </headerFooter>
  <rowBreaks count="2" manualBreakCount="2">
    <brk id="25" max="16383" man="1"/>
    <brk id="60"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election activeCell="C19" sqref="C19"/>
    </sheetView>
  </sheetViews>
  <sheetFormatPr defaultRowHeight="15"/>
  <cols>
    <col min="1" max="1" width="7.5703125" bestFit="1" customWidth="1"/>
    <col min="2" max="2" width="12.85546875" bestFit="1" customWidth="1"/>
    <col min="3" max="3" width="124.28515625" bestFit="1" customWidth="1"/>
  </cols>
  <sheetData>
    <row r="1" spans="1:3">
      <c r="A1" s="79" t="s">
        <v>311</v>
      </c>
      <c r="B1" s="79" t="s">
        <v>312</v>
      </c>
      <c r="C1" s="79" t="s">
        <v>313</v>
      </c>
    </row>
    <row r="2" spans="1:3">
      <c r="A2" s="79" t="s">
        <v>314</v>
      </c>
      <c r="B2" s="79">
        <v>2.5</v>
      </c>
      <c r="C2" s="79"/>
    </row>
    <row r="3" spans="1:3">
      <c r="A3" s="79" t="s">
        <v>315</v>
      </c>
      <c r="B3" s="79">
        <v>1</v>
      </c>
      <c r="C3" s="79" t="s">
        <v>316</v>
      </c>
    </row>
    <row r="4" spans="1:3">
      <c r="A4" s="79" t="s">
        <v>317</v>
      </c>
      <c r="B4" s="79">
        <v>0</v>
      </c>
      <c r="C4" s="79"/>
    </row>
    <row r="5" spans="1:3">
      <c r="A5" s="79" t="s">
        <v>318</v>
      </c>
      <c r="B5" s="79">
        <v>1</v>
      </c>
      <c r="C5" s="79"/>
    </row>
    <row r="6" spans="1:3">
      <c r="A6" s="79" t="s">
        <v>319</v>
      </c>
      <c r="B6" s="79">
        <v>2</v>
      </c>
      <c r="C6" s="79" t="s">
        <v>320</v>
      </c>
    </row>
    <row r="7" spans="1:3">
      <c r="A7" s="79" t="s">
        <v>321</v>
      </c>
      <c r="B7" s="79">
        <v>3</v>
      </c>
      <c r="C7" s="79"/>
    </row>
    <row r="8" spans="1:3">
      <c r="A8" s="79" t="s">
        <v>322</v>
      </c>
      <c r="B8" s="79">
        <v>2</v>
      </c>
      <c r="C8" s="79"/>
    </row>
    <row r="9" spans="1:3">
      <c r="A9" s="79" t="s">
        <v>323</v>
      </c>
      <c r="B9" s="79">
        <v>2</v>
      </c>
      <c r="C9" s="79"/>
    </row>
    <row r="10" spans="1:3">
      <c r="A10" s="79" t="s">
        <v>324</v>
      </c>
      <c r="B10" s="79">
        <v>2</v>
      </c>
      <c r="C10" s="79"/>
    </row>
    <row r="11" spans="1:3">
      <c r="A11" s="79" t="s">
        <v>325</v>
      </c>
      <c r="B11" s="79">
        <v>2</v>
      </c>
      <c r="C11" s="79" t="s">
        <v>326</v>
      </c>
    </row>
    <row r="12" spans="1:3">
      <c r="A12" s="79" t="s">
        <v>327</v>
      </c>
      <c r="B12" s="79">
        <v>1</v>
      </c>
      <c r="C12" s="79"/>
    </row>
    <row r="13" spans="1:3">
      <c r="A13" s="79" t="s">
        <v>328</v>
      </c>
      <c r="B13" s="79">
        <v>1</v>
      </c>
      <c r="C13" s="79" t="s">
        <v>329</v>
      </c>
    </row>
    <row r="14" spans="1:3">
      <c r="A14" s="79" t="s">
        <v>330</v>
      </c>
      <c r="B14" s="79">
        <v>3</v>
      </c>
      <c r="C14" s="79"/>
    </row>
    <row r="15" spans="1:3">
      <c r="A15" s="79" t="s">
        <v>331</v>
      </c>
      <c r="B15" s="79">
        <v>3</v>
      </c>
      <c r="C15" s="79" t="s">
        <v>398</v>
      </c>
    </row>
    <row r="16" spans="1:3">
      <c r="A16" s="79" t="s">
        <v>332</v>
      </c>
      <c r="B16" s="79">
        <v>1</v>
      </c>
      <c r="C16" s="79"/>
    </row>
    <row r="17" spans="1:3">
      <c r="A17" s="79" t="s">
        <v>333</v>
      </c>
      <c r="B17" s="79">
        <v>1</v>
      </c>
      <c r="C17" s="79" t="s">
        <v>334</v>
      </c>
    </row>
    <row r="18" spans="1:3">
      <c r="A18" s="79" t="s">
        <v>335</v>
      </c>
      <c r="B18" s="79">
        <v>3</v>
      </c>
      <c r="C18" s="79" t="s">
        <v>336</v>
      </c>
    </row>
    <row r="19" spans="1:3">
      <c r="A19" s="79" t="s">
        <v>337</v>
      </c>
      <c r="B19" s="79">
        <v>1</v>
      </c>
      <c r="C19" s="79"/>
    </row>
    <row r="20" spans="1:3">
      <c r="A20" s="79" t="s">
        <v>338</v>
      </c>
      <c r="B20" s="79">
        <v>1</v>
      </c>
      <c r="C20" s="79" t="s">
        <v>339</v>
      </c>
    </row>
    <row r="21" spans="1:3">
      <c r="A21" s="79" t="s">
        <v>340</v>
      </c>
      <c r="B21" s="79">
        <v>2</v>
      </c>
      <c r="C21" s="79"/>
    </row>
    <row r="22" spans="1:3">
      <c r="A22" s="79" t="s">
        <v>341</v>
      </c>
      <c r="B22" s="79">
        <v>2</v>
      </c>
      <c r="C22" s="79"/>
    </row>
    <row r="23" spans="1:3">
      <c r="A23" s="79" t="s">
        <v>342</v>
      </c>
      <c r="B23" s="79">
        <v>2</v>
      </c>
      <c r="C23" s="79"/>
    </row>
    <row r="24" spans="1:3">
      <c r="A24" s="79" t="s">
        <v>343</v>
      </c>
      <c r="B24" s="79">
        <v>2</v>
      </c>
      <c r="C24" s="79" t="s">
        <v>344</v>
      </c>
    </row>
    <row r="25" spans="1:3">
      <c r="A25" s="79" t="s">
        <v>345</v>
      </c>
      <c r="B25" s="79">
        <v>3</v>
      </c>
      <c r="C25" s="79"/>
    </row>
    <row r="26" spans="1:3">
      <c r="A26" s="79" t="s">
        <v>346</v>
      </c>
      <c r="B26" s="79">
        <v>2</v>
      </c>
      <c r="C26" s="79" t="s">
        <v>347</v>
      </c>
    </row>
    <row r="27" spans="1:3">
      <c r="A27" s="79" t="s">
        <v>348</v>
      </c>
      <c r="B27" s="79">
        <v>2</v>
      </c>
      <c r="C27" s="79" t="s">
        <v>349</v>
      </c>
    </row>
    <row r="28" spans="1:3">
      <c r="A28" s="79" t="s">
        <v>350</v>
      </c>
      <c r="B28" s="79">
        <v>2</v>
      </c>
      <c r="C28" s="79"/>
    </row>
    <row r="29" spans="1:3">
      <c r="A29" s="79" t="s">
        <v>351</v>
      </c>
      <c r="B29" s="79">
        <v>2</v>
      </c>
      <c r="C29" s="79"/>
    </row>
    <row r="30" spans="1:3">
      <c r="A30" s="79" t="s">
        <v>352</v>
      </c>
      <c r="B30" s="79"/>
      <c r="C30" s="79"/>
    </row>
    <row r="31" spans="1:3">
      <c r="A31" s="79" t="s">
        <v>353</v>
      </c>
      <c r="B31" s="79">
        <v>2</v>
      </c>
      <c r="C31" s="79"/>
    </row>
    <row r="32" spans="1:3">
      <c r="A32" s="79" t="s">
        <v>354</v>
      </c>
      <c r="B32" s="79">
        <v>2</v>
      </c>
      <c r="C32" s="79"/>
    </row>
    <row r="33" spans="1:3">
      <c r="A33" s="79" t="s">
        <v>355</v>
      </c>
      <c r="B33" s="79">
        <v>1</v>
      </c>
      <c r="C33" s="79" t="s">
        <v>356</v>
      </c>
    </row>
    <row r="34" spans="1:3">
      <c r="A34" s="79" t="s">
        <v>357</v>
      </c>
      <c r="B34" s="79">
        <v>2</v>
      </c>
      <c r="C34" s="79" t="s">
        <v>358</v>
      </c>
    </row>
    <row r="35" spans="1:3">
      <c r="A35" s="79" t="s">
        <v>359</v>
      </c>
      <c r="B35" s="79">
        <v>2</v>
      </c>
      <c r="C35" s="79" t="s">
        <v>360</v>
      </c>
    </row>
    <row r="36" spans="1:3">
      <c r="A36" s="79" t="s">
        <v>361</v>
      </c>
      <c r="B36" s="79">
        <v>1</v>
      </c>
      <c r="C36" s="79" t="s">
        <v>362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zoomScaleNormal="100" workbookViewId="0">
      <selection activeCell="B12" sqref="B12:B14"/>
    </sheetView>
  </sheetViews>
  <sheetFormatPr defaultRowHeight="15"/>
  <cols>
    <col min="1" max="1" width="13.28515625" customWidth="1"/>
    <col min="2" max="2" width="25.5703125" customWidth="1"/>
    <col min="3" max="3" width="14.7109375" customWidth="1"/>
    <col min="4" max="4" width="64.28515625" customWidth="1"/>
  </cols>
  <sheetData>
    <row r="1" spans="1:4" ht="30" customHeight="1">
      <c r="A1" s="45" t="s">
        <v>129</v>
      </c>
      <c r="B1" s="46" t="s">
        <v>8</v>
      </c>
      <c r="C1" s="46" t="s">
        <v>160</v>
      </c>
      <c r="D1" s="46" t="s">
        <v>161</v>
      </c>
    </row>
    <row r="2" spans="1:4" ht="15.75">
      <c r="A2" s="51">
        <v>0</v>
      </c>
      <c r="B2" s="51" t="s">
        <v>140</v>
      </c>
      <c r="C2" s="47" t="s">
        <v>162</v>
      </c>
      <c r="D2" s="48" t="s">
        <v>159</v>
      </c>
    </row>
    <row r="3" spans="1:4" ht="75">
      <c r="A3" s="119">
        <v>1</v>
      </c>
      <c r="B3" s="119" t="s">
        <v>139</v>
      </c>
      <c r="C3" s="49" t="s">
        <v>146</v>
      </c>
      <c r="D3" s="50" t="s">
        <v>147</v>
      </c>
    </row>
    <row r="4" spans="1:4" ht="105">
      <c r="A4" s="120"/>
      <c r="B4" s="120"/>
      <c r="C4" s="49" t="s">
        <v>144</v>
      </c>
      <c r="D4" s="50" t="s">
        <v>148</v>
      </c>
    </row>
    <row r="5" spans="1:4" ht="30">
      <c r="A5" s="121"/>
      <c r="B5" s="121"/>
      <c r="C5" s="49" t="s">
        <v>145</v>
      </c>
      <c r="D5" s="50" t="s">
        <v>149</v>
      </c>
    </row>
    <row r="6" spans="1:4" ht="75">
      <c r="A6" s="119">
        <v>2</v>
      </c>
      <c r="B6" s="122" t="s">
        <v>141</v>
      </c>
      <c r="C6" s="49" t="s">
        <v>146</v>
      </c>
      <c r="D6" s="50" t="s">
        <v>150</v>
      </c>
    </row>
    <row r="7" spans="1:4" ht="105">
      <c r="A7" s="120"/>
      <c r="B7" s="123"/>
      <c r="C7" s="49" t="s">
        <v>144</v>
      </c>
      <c r="D7" s="50" t="s">
        <v>151</v>
      </c>
    </row>
    <row r="8" spans="1:4" ht="45">
      <c r="A8" s="121"/>
      <c r="B8" s="124"/>
      <c r="C8" s="49" t="s">
        <v>145</v>
      </c>
      <c r="D8" s="50" t="s">
        <v>152</v>
      </c>
    </row>
    <row r="9" spans="1:4" ht="75">
      <c r="A9" s="119">
        <v>3</v>
      </c>
      <c r="B9" s="119" t="s">
        <v>142</v>
      </c>
      <c r="C9" s="49" t="s">
        <v>146</v>
      </c>
      <c r="D9" s="50" t="s">
        <v>153</v>
      </c>
    </row>
    <row r="10" spans="1:4" ht="90">
      <c r="A10" s="120"/>
      <c r="B10" s="120"/>
      <c r="C10" s="49" t="s">
        <v>144</v>
      </c>
      <c r="D10" s="50" t="s">
        <v>154</v>
      </c>
    </row>
    <row r="11" spans="1:4" ht="60">
      <c r="A11" s="121"/>
      <c r="B11" s="121"/>
      <c r="C11" s="49" t="s">
        <v>145</v>
      </c>
      <c r="D11" s="50" t="s">
        <v>155</v>
      </c>
    </row>
    <row r="12" spans="1:4" ht="105">
      <c r="A12" s="119">
        <v>4</v>
      </c>
      <c r="B12" s="119" t="s">
        <v>143</v>
      </c>
      <c r="C12" s="49" t="s">
        <v>146</v>
      </c>
      <c r="D12" s="50" t="s">
        <v>156</v>
      </c>
    </row>
    <row r="13" spans="1:4" ht="105">
      <c r="A13" s="120"/>
      <c r="B13" s="120"/>
      <c r="C13" s="49" t="s">
        <v>144</v>
      </c>
      <c r="D13" s="50" t="s">
        <v>157</v>
      </c>
    </row>
    <row r="14" spans="1:4" ht="60">
      <c r="A14" s="121"/>
      <c r="B14" s="121"/>
      <c r="C14" s="49" t="s">
        <v>145</v>
      </c>
      <c r="D14" s="50" t="s">
        <v>158</v>
      </c>
    </row>
  </sheetData>
  <mergeCells count="8">
    <mergeCell ref="A12:A14"/>
    <mergeCell ref="B12:B14"/>
    <mergeCell ref="B3:B5"/>
    <mergeCell ref="A3:A5"/>
    <mergeCell ref="A6:A8"/>
    <mergeCell ref="B6:B8"/>
    <mergeCell ref="A9:A11"/>
    <mergeCell ref="B9:B11"/>
  </mergeCells>
  <pageMargins left="0.25" right="0.25"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15" sqref="C15"/>
    </sheetView>
  </sheetViews>
  <sheetFormatPr defaultRowHeight="15"/>
  <cols>
    <col min="1" max="1" width="17.5703125" customWidth="1"/>
    <col min="2" max="2" width="30.7109375" customWidth="1"/>
    <col min="4" max="4" width="17.5703125" customWidth="1"/>
  </cols>
  <sheetData>
    <row r="1" spans="1:2">
      <c r="A1" t="s">
        <v>129</v>
      </c>
      <c r="B1" t="s">
        <v>8</v>
      </c>
    </row>
    <row r="2" spans="1:2">
      <c r="A2">
        <v>0</v>
      </c>
      <c r="B2" s="6" t="s">
        <v>140</v>
      </c>
    </row>
    <row r="3" spans="1:2">
      <c r="A3">
        <v>1</v>
      </c>
      <c r="B3" t="s">
        <v>139</v>
      </c>
    </row>
    <row r="4" spans="1:2">
      <c r="A4">
        <v>2</v>
      </c>
      <c r="B4" t="s">
        <v>141</v>
      </c>
    </row>
    <row r="5" spans="1:2">
      <c r="A5">
        <v>3</v>
      </c>
      <c r="B5" t="s">
        <v>142</v>
      </c>
    </row>
    <row r="6" spans="1:2">
      <c r="A6">
        <v>4</v>
      </c>
      <c r="B6" t="s">
        <v>143</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defaultRowHeight="15"/>
  <cols>
    <col min="1" max="1" width="20.7109375" customWidth="1"/>
  </cols>
  <sheetData>
    <row r="1" spans="1:1">
      <c r="A1" t="s">
        <v>395</v>
      </c>
    </row>
    <row r="2" spans="1:1">
      <c r="A2" s="89" t="s">
        <v>396</v>
      </c>
    </row>
    <row r="4" spans="1:1">
      <c r="A4" s="89" t="s">
        <v>397</v>
      </c>
    </row>
  </sheetData>
  <hyperlinks>
    <hyperlink ref="A2" r:id="rId1" display="NIST Homepage"/>
    <hyperlink ref="A4" r:id="rId2" display="800-53"/>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NIST_Framework_Metric Q1</vt:lpstr>
      <vt:lpstr>NIST_Framework_Metric Q2</vt:lpstr>
      <vt:lpstr>Charts</vt:lpstr>
      <vt:lpstr>Chart Data</vt:lpstr>
      <vt:lpstr>NIST_Framework_Metric Goals</vt:lpstr>
      <vt:lpstr>Q2 Individual Catalog Scores</vt:lpstr>
      <vt:lpstr>Tier Descriptions</vt:lpstr>
      <vt:lpstr>Tiers</vt:lpstr>
      <vt:lpstr>Links</vt:lpstr>
      <vt:lpstr>'NIST_Framework_Metric Goals'!Print_Area</vt:lpstr>
      <vt:lpstr>'NIST_Framework_Metric Q1'!Print_Area</vt:lpstr>
      <vt:lpstr>'NIST_Framework_Metric Q2'!Print_Area</vt:lpstr>
      <vt:lpstr>'Tier Descriptions'!Print_Area</vt:lpstr>
      <vt:lpstr>'NIST_Framework_Metric Goals'!Print_Titles</vt:lpstr>
      <vt:lpstr>'NIST_Framework_Metric Q1'!Print_Titles</vt:lpstr>
      <vt:lpstr>'NIST_Framework_Metric Q2'!Print_Titles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2015-03-03T19:48:29Z</dcterms:created>
  <dcterms:modified xsi:type="dcterms:W3CDTF">2015-04-02T16:08:59Z</dcterms:modified>
</cp:coreProperties>
</file>